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9372"/>
  </bookViews>
  <sheets>
    <sheet name="ОБАС " sheetId="1" r:id="rId1"/>
    <sheet name="Лист1" sheetId="2" r:id="rId2"/>
  </sheets>
  <definedNames>
    <definedName name="_Hlk211327508" localSheetId="0">'ОБАС '!$T$88</definedName>
    <definedName name="_xlnm.Print_Titles" localSheetId="0">'ОБАС '!$13:$16</definedName>
    <definedName name="_xlnm.Print_Area" localSheetId="0">'ОБАС '!$C$1:$AD$133</definedName>
  </definedNames>
  <calcPr calcId="152511"/>
</workbook>
</file>

<file path=xl/calcChain.xml><?xml version="1.0" encoding="utf-8"?>
<calcChain xmlns="http://schemas.openxmlformats.org/spreadsheetml/2006/main">
  <c r="AC86" i="1" l="1"/>
  <c r="AC85" i="1"/>
  <c r="AB124" i="1" l="1"/>
  <c r="AB95" i="1"/>
  <c r="AB94" i="1"/>
  <c r="AB68" i="1"/>
  <c r="AB55" i="1"/>
  <c r="AB42" i="1"/>
  <c r="AB26" i="1"/>
  <c r="AB25" i="1" s="1"/>
  <c r="AB17" i="1" s="1"/>
  <c r="AA124" i="1"/>
  <c r="AC124" i="1" s="1"/>
  <c r="AA95" i="1"/>
  <c r="AA94" i="1"/>
  <c r="AA68" i="1"/>
  <c r="AA55" i="1"/>
  <c r="AA42" i="1"/>
  <c r="AA26" i="1"/>
  <c r="Z124" i="1"/>
  <c r="Z95" i="1"/>
  <c r="Z94" i="1" s="1"/>
  <c r="Z68" i="1"/>
  <c r="Z55" i="1"/>
  <c r="Z25" i="1" s="1"/>
  <c r="Z42" i="1"/>
  <c r="Z26" i="1"/>
  <c r="V44" i="1"/>
  <c r="V42" i="1" s="1"/>
  <c r="V49" i="1"/>
  <c r="W42" i="1"/>
  <c r="X42" i="1"/>
  <c r="Y44" i="1"/>
  <c r="Y42" i="1" s="1"/>
  <c r="Y49" i="1"/>
  <c r="AC37" i="1"/>
  <c r="AC36" i="1"/>
  <c r="AC34" i="1"/>
  <c r="AC73" i="1"/>
  <c r="AC92" i="1"/>
  <c r="AC91" i="1"/>
  <c r="AC79" i="1"/>
  <c r="AC59" i="1"/>
  <c r="AC58" i="1"/>
  <c r="V29" i="1"/>
  <c r="AC29" i="1" s="1"/>
  <c r="Y29" i="1"/>
  <c r="Y26" i="1" s="1"/>
  <c r="Y25" i="1" s="1"/>
  <c r="AC31" i="1"/>
  <c r="V35" i="1"/>
  <c r="AC35" i="1" s="1"/>
  <c r="Y35" i="1"/>
  <c r="AC38" i="1"/>
  <c r="AC39" i="1"/>
  <c r="AC32" i="1"/>
  <c r="AC33" i="1"/>
  <c r="AC49" i="1"/>
  <c r="AC51" i="1"/>
  <c r="AC52" i="1"/>
  <c r="Y55" i="1"/>
  <c r="X55" i="1"/>
  <c r="W55" i="1"/>
  <c r="V55" i="1"/>
  <c r="V71" i="1"/>
  <c r="V68" i="1" s="1"/>
  <c r="AC71" i="1"/>
  <c r="AC75" i="1"/>
  <c r="AC77" i="1"/>
  <c r="AC105" i="1"/>
  <c r="AC104" i="1"/>
  <c r="AC103" i="1"/>
  <c r="AC102" i="1"/>
  <c r="AC101" i="1"/>
  <c r="V26" i="1"/>
  <c r="V95" i="1"/>
  <c r="V128" i="1"/>
  <c r="V124" i="1" s="1"/>
  <c r="W26" i="1"/>
  <c r="W25" i="1" s="1"/>
  <c r="W17" i="1" s="1"/>
  <c r="W68" i="1"/>
  <c r="W95" i="1"/>
  <c r="W124" i="1"/>
  <c r="W94" i="1"/>
  <c r="X26" i="1"/>
  <c r="X68" i="1"/>
  <c r="X25" i="1"/>
  <c r="X95" i="1"/>
  <c r="X94" i="1" s="1"/>
  <c r="X124" i="1"/>
  <c r="Y68" i="1"/>
  <c r="Y99" i="1"/>
  <c r="AC99" i="1" s="1"/>
  <c r="Y95" i="1"/>
  <c r="Y94" i="1" s="1"/>
  <c r="Y124" i="1"/>
  <c r="AC107" i="1"/>
  <c r="AC65" i="1"/>
  <c r="AC66" i="1"/>
  <c r="AC72" i="1"/>
  <c r="AC74" i="1"/>
  <c r="AC132" i="1"/>
  <c r="AC112" i="1"/>
  <c r="AC111" i="1"/>
  <c r="AC57" i="1"/>
  <c r="AC113" i="1"/>
  <c r="AC126" i="1"/>
  <c r="AC108" i="1"/>
  <c r="AC109" i="1"/>
  <c r="AC128" i="1"/>
  <c r="AC27" i="1"/>
  <c r="AC64" i="1"/>
  <c r="AC28" i="1"/>
  <c r="AC56" i="1"/>
  <c r="AC50" i="1"/>
  <c r="V94" i="1" l="1"/>
  <c r="X17" i="1"/>
  <c r="V25" i="1"/>
  <c r="V17" i="1" s="1"/>
  <c r="Y17" i="1"/>
  <c r="AC17" i="1" s="1"/>
  <c r="AC26" i="1"/>
  <c r="AC68" i="1"/>
  <c r="AC55" i="1"/>
  <c r="AC44" i="1"/>
  <c r="AA25" i="1"/>
  <c r="AA17" i="1" s="1"/>
  <c r="AC94" i="1"/>
  <c r="Z17" i="1"/>
  <c r="AC95" i="1"/>
  <c r="AC42" i="1"/>
  <c r="AC25" i="1" s="1"/>
</calcChain>
</file>

<file path=xl/sharedStrings.xml><?xml version="1.0" encoding="utf-8"?>
<sst xmlns="http://schemas.openxmlformats.org/spreadsheetml/2006/main" count="258" uniqueCount="153">
  <si>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</si>
  <si>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</si>
  <si>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</si>
  <si>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</si>
  <si>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</si>
  <si>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</si>
  <si>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</si>
  <si>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</si>
  <si>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</si>
  <si>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</si>
  <si>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</si>
  <si>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</si>
  <si>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</si>
  <si>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</si>
  <si>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</si>
  <si>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</si>
  <si>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</si>
  <si>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</si>
  <si>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</si>
  <si>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</si>
  <si>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</si>
  <si>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</si>
  <si>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</si>
  <si>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</si>
  <si>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</si>
  <si>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</si>
  <si>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</si>
  <si>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</si>
  <si>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</si>
  <si>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</si>
  <si>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</si>
  <si>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</si>
  <si>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</si>
  <si>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</si>
  <si>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</si>
  <si>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</si>
  <si>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</si>
  <si>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</si>
  <si>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</si>
  <si>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</si>
  <si>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</si>
  <si>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клубами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</si>
  <si>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</si>
  <si>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</si>
  <si>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</si>
  <si>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</si>
  <si>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</si>
  <si>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</si>
  <si>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</si>
  <si>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</si>
  <si>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</si>
  <si>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</si>
  <si>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</si>
  <si>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</si>
  <si>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</si>
  <si>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</si>
  <si>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</si>
  <si>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</si>
  <si>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</si>
  <si>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</si>
  <si>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</si>
  <si>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</si>
  <si>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</si>
  <si>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</si>
  <si>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</si>
  <si>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</si>
  <si>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</si>
  <si>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</si>
  <si>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</si>
  <si>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</si>
  <si>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</si>
  <si>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</si>
  <si>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</si>
  <si>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</si>
  <si>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</si>
  <si>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</si>
  <si>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</si>
  <si>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</si>
  <si>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</si>
  <si>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</si>
  <si>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</si>
  <si>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</si>
  <si>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</si>
  <si>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</si>
  <si>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</si>
  <si>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</si>
  <si>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</si>
  <si>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</si>
  <si>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</si>
  <si>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</si>
  <si>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</si>
  <si>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</si>
  <si>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</si>
  <si>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</si>
  <si>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</si>
  <si>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</si>
  <si>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</si>
  <si>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</si>
  <si>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</si>
  <si>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</si>
  <si>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</si>
  <si>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</si>
  <si>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</si>
  <si>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</si>
  <si>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</si>
  <si>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</si>
  <si>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</si>
  <si>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</si>
  <si>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</si>
  <si>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</si>
  <si>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</si>
  <si>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</si>
  <si>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</si>
  <si>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</si>
  <si>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</si>
  <si>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</si>
  <si>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</si>
  <si>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</si>
  <si>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</si>
  <si>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</si>
  <si>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Главный специалист отдела культуры управления по культуре, спорту и делам молодежи администрации города Твери  К.В. Чмутов ______________     ___________ 2024 г.</t>
  </si>
  <si>
    <t>N</t>
  </si>
  <si>
    <r>
      <t xml:space="preserve">Показатель 1 </t>
    </r>
    <r>
      <rPr>
        <sz val="14"/>
        <rFont val="Times New Roman"/>
        <family val="1"/>
        <charset val="204"/>
      </rPr>
      <t>«Количество барельефных композиций, установленных на памятник великому князю Михаилу Ярославичу Тверскому»</t>
    </r>
  </si>
  <si>
    <r>
      <t>Мероприятие 1.04</t>
    </r>
    <r>
      <rPr>
        <sz val="14"/>
        <rFont val="Times New Roman"/>
        <family val="1"/>
        <charset val="204"/>
      </rPr>
      <t xml:space="preserve">  «Изготовление и установка памятников известным гражданам региона (установка барельефных композиций на памятник великому князю Михаилу Ярославичу Тверскому)»</t>
    </r>
  </si>
  <si>
    <t>2027 год</t>
  </si>
  <si>
    <t>741 179,5</t>
  </si>
  <si>
    <t>«Развитие культуры города Твери» на 2021 - 2027 годы</t>
  </si>
  <si>
    <t>59</t>
  </si>
  <si>
    <r>
      <t>Мероприятие 1.05</t>
    </r>
    <r>
      <rPr>
        <sz val="14"/>
        <rFont val="Times New Roman"/>
        <family val="1"/>
        <charset val="204"/>
      </rPr>
      <t xml:space="preserve">  «Установка информационных стендов  известным гражданам региона»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</si>
  <si>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информационных стендов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</si>
  <si>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памятников</t>
    </r>
    <r>
      <rPr>
        <b/>
        <sz val="14"/>
        <rFont val="Times New Roman"/>
        <family val="1"/>
        <charset val="204"/>
      </rPr>
      <t>»</t>
    </r>
  </si>
  <si>
    <r>
      <t>Мероприятие 1.06</t>
    </r>
    <r>
      <rPr>
        <sz val="14"/>
        <rFont val="Times New Roman"/>
        <family val="1"/>
        <charset val="204"/>
      </rPr>
      <t xml:space="preserve"> «Установка памятника Паше Савельевой в городе Твери</t>
    </r>
    <r>
      <rPr>
        <b/>
        <sz val="14"/>
        <rFont val="Times New Roman"/>
        <family val="1"/>
        <charset val="204"/>
      </rPr>
      <t>»</t>
    </r>
  </si>
  <si>
    <t>«Приложение 1
к муниципальной программе города Твери                                          «Развитие культуры города Твери» на 2021-2027 годы</t>
  </si>
  <si>
    <t>78</t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</si>
  <si>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приобретенного оборудования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</si>
  <si>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приобретенных мемориальных досок</t>
    </r>
    <r>
      <rPr>
        <b/>
        <sz val="14"/>
        <rFont val="Times New Roman"/>
        <family val="1"/>
        <charset val="204"/>
      </rPr>
      <t>»</t>
    </r>
  </si>
  <si>
    <r>
      <t xml:space="preserve">Мероприятие 1.07 </t>
    </r>
    <r>
      <rPr>
        <sz val="14"/>
        <rFont val="Times New Roman"/>
        <family val="1"/>
        <charset val="204"/>
      </rPr>
      <t xml:space="preserve">«Приобретение мемориальной доски Кудрявцеву И.В. по адресу: г. Тверь, Свободный пер., д. 30» </t>
    </r>
  </si>
  <si>
    <r>
      <t xml:space="preserve">Мероприятие 4.06 </t>
    </r>
    <r>
      <rPr>
        <sz val="14"/>
        <rFont val="Times New Roman"/>
        <family val="1"/>
        <charset val="204"/>
      </rPr>
      <t>«Приобретение светового оборудования для зрительного зала муниципального бюджетного учреждения Дворца культуры «Синтетик» г. Твери»</t>
    </r>
  </si>
  <si>
    <r>
      <t xml:space="preserve">Мероприятие 4.04 </t>
    </r>
    <r>
      <rPr>
        <sz val="14"/>
        <rFont val="Times New Roman"/>
        <family val="1"/>
        <charset val="204"/>
      </rPr>
      <t xml:space="preserve">«Приобретение музыкальных инструментов, оборудования и материалов для детских школ искусств» </t>
    </r>
  </si>
  <si>
    <t>Я</t>
  </si>
  <si>
    <t>1</t>
  </si>
  <si>
    <r>
      <t xml:space="preserve">Показатель 2 </t>
    </r>
    <r>
      <rPr>
        <sz val="14"/>
        <rFont val="Times New Roman"/>
        <family val="1"/>
        <charset val="204"/>
      </rPr>
      <t>«Количество установленных мемориальных досок»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</si>
  <si>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культурных мероприятий в год»</t>
    </r>
  </si>
  <si>
    <t>60</t>
  </si>
  <si>
    <r>
      <t xml:space="preserve">Мероприятие 4.07 </t>
    </r>
    <r>
      <rPr>
        <sz val="14"/>
        <rFont val="Times New Roman"/>
        <family val="1"/>
        <charset val="204"/>
      </rPr>
      <t>«Приобретение интерактивных музыкальных досок для детских школ искусств г.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</si>
  <si>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 г. Твери, в которых приобретены интерактивные музыкальные доски»</t>
    </r>
  </si>
  <si>
    <t>г. Тверь, пл. Славы, д. 3»</t>
  </si>
  <si>
    <r>
      <t>Мероприятие 4.08</t>
    </r>
    <r>
      <rPr>
        <sz val="14"/>
        <rFont val="Times New Roman"/>
        <family val="1"/>
        <charset val="204"/>
      </rPr>
      <t xml:space="preserve"> «Модернизация муниципальных детских школ искусств (МБУ ДО ДШИ №1 им. М.П. Мусоргского)»
</t>
    </r>
  </si>
  <si>
    <r>
      <t>Мероприятие 4.08</t>
    </r>
    <r>
      <rPr>
        <sz val="14"/>
        <rFont val="Times New Roman"/>
        <family val="1"/>
        <charset val="204"/>
      </rPr>
      <t xml:space="preserve"> «Капитальный ремонт здания Детской библиотеки (филиал №31), расположенного по адресу: г. Тверь, Петербургское шоссе, д. 38»</t>
    </r>
  </si>
  <si>
    <r>
      <t>Показатель 1</t>
    </r>
    <r>
      <rPr>
        <sz val="14"/>
        <rFont val="Times New Roman"/>
        <family val="1"/>
        <charset val="204"/>
      </rPr>
      <t xml:space="preserve"> «Площадь благоустроенной территории»?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</si>
  <si>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муниципальных детских школ искусств, в которых проведен капитальный ремонт»</t>
    </r>
  </si>
  <si>
    <r>
      <t>Мероприятие 1.02</t>
    </r>
    <r>
      <rPr>
        <sz val="14"/>
        <rFont val="Times New Roman"/>
        <family val="1"/>
        <charset val="204"/>
      </rPr>
      <t xml:space="preserve">  «Установка, содержание, обслуживание, проведение ремонтно-реставрационных работ (в т.ч. противоаварийные мероприятия) мемориальных досок, памятников монументального искусства, расположенных на территории города Твери»</t>
    </r>
  </si>
  <si>
    <t>Приложение 3                                                    
к постановлению Администрации города Твери 
от «30» декабря  2025 № 1181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</si>
</sst>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/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7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top" wrapText="1"/>
    </xf>
    <xf numFmtId="4" fontId="7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/>
    <xf numFmtId="0" fontId="2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20" fillId="2" borderId="0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/>
    <xf numFmtId="0" fontId="4" fillId="2" borderId="11" xfId="0" applyFont="1" applyFill="1" applyBorder="1"/>
    <xf numFmtId="0" fontId="18" fillId="2" borderId="0" xfId="0" applyFont="1" applyFill="1" applyBorder="1"/>
    <xf numFmtId="164" fontId="8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6" xfId="0" applyFont="1" applyFill="1" applyBorder="1"/>
    <xf numFmtId="0" fontId="7" fillId="2" borderId="3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/>
    </xf>
    <xf numFmtId="49" fontId="4" fillId="2" borderId="0" xfId="0" applyNumberFormat="1" applyFont="1" applyFill="1" applyBorder="1"/>
    <xf numFmtId="0" fontId="7" fillId="2" borderId="4" xfId="0" applyFont="1" applyFill="1" applyBorder="1" applyAlignment="1">
      <alignment vertical="top" wrapText="1"/>
    </xf>
    <xf numFmtId="49" fontId="7" fillId="2" borderId="0" xfId="0" applyNumberFormat="1" applyFont="1" applyFill="1" applyBorder="1" applyAlignment="1">
      <alignment vertical="top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14" xfId="0" applyFont="1" applyFill="1" applyBorder="1"/>
    <xf numFmtId="0" fontId="8" fillId="2" borderId="1" xfId="0" applyNumberFormat="1" applyFont="1" applyFill="1" applyBorder="1" applyAlignment="1">
      <alignment vertical="top" wrapText="1"/>
    </xf>
    <xf numFmtId="1" fontId="4" fillId="2" borderId="0" xfId="0" applyNumberFormat="1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center" vertical="center"/>
    </xf>
    <xf numFmtId="0" fontId="14" fillId="2" borderId="2" xfId="0" applyFont="1" applyFill="1" applyBorder="1"/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/>
    <xf numFmtId="0" fontId="7" fillId="2" borderId="4" xfId="0" applyFont="1" applyFill="1" applyBorder="1" applyAlignment="1">
      <alignment horizontal="center"/>
    </xf>
    <xf numFmtId="0" fontId="13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>
      <alignment wrapText="1"/>
    </xf>
    <xf numFmtId="1" fontId="7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4" fontId="17" fillId="2" borderId="0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164" fontId="17" fillId="2" borderId="0" xfId="0" applyNumberFormat="1" applyFont="1" applyFill="1" applyAlignment="1">
      <alignment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top" wrapText="1"/>
    </xf>
    <xf numFmtId="0" fontId="1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1110"/>
  <sheetViews>
    <sheetView tabSelected="1" view="pageBreakPreview" topLeftCell="Y1" zoomScale="70" zoomScaleNormal="70" zoomScaleSheetLayoutView="70" zoomScalePageLayoutView="60" workbookViewId="0">
      <selection activeCell="Y1" sqref="Y1:AD4"/>
    </sheetView>
  </sheetViews>
  <sheetFormatPr defaultColWidth="9.109375" defaultRowHeight="14.4" x14ac:dyDescent="0.3"/>
  <cols>
    <col min="1" max="1" width="26.5546875" style="129" hidden="1" customWidth="1"/>
    <col min="2" max="2" width="12.109375" style="129" hidden="1" customWidth="1"/>
    <col min="3" max="19" width="4.5546875" style="129" customWidth="1"/>
    <col min="20" max="20" width="79.88671875" style="135" customWidth="1"/>
    <col min="21" max="21" width="15.33203125" style="135" customWidth="1"/>
    <col min="22" max="22" width="17.6640625" style="135" customWidth="1"/>
    <col min="23" max="23" width="15.44140625" style="135" customWidth="1"/>
    <col min="24" max="24" width="14.44140625" style="135" customWidth="1"/>
    <col min="25" max="25" width="14.88671875" style="135" customWidth="1"/>
    <col min="26" max="26" width="14.6640625" style="135" customWidth="1"/>
    <col min="27" max="28" width="16.5546875" style="135" customWidth="1"/>
    <col min="29" max="29" width="16.44140625" style="135" customWidth="1"/>
    <col min="30" max="30" width="18.44140625" style="135" customWidth="1"/>
    <col min="31" max="31" width="59.5546875" style="135" customWidth="1"/>
    <col min="32" max="32" width="9.109375" style="135"/>
    <col min="33" max="33" width="30.44140625" style="135" customWidth="1"/>
    <col min="34" max="34" width="27.88671875" style="135" customWidth="1"/>
    <col min="35" max="16384" width="9.109375" style="135"/>
  </cols>
  <sheetData>
    <row r="1" spans="1:212" s="9" customFormat="1" ht="24.75" customHeight="1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V1" s="7"/>
      <c r="W1" s="7"/>
      <c r="X1" s="8"/>
      <c r="Y1" s="138" t="s">
        <v>152</v>
      </c>
      <c r="Z1" s="138"/>
      <c r="AA1" s="138"/>
      <c r="AB1" s="138"/>
      <c r="AC1" s="138"/>
      <c r="AD1" s="138"/>
    </row>
    <row r="2" spans="1:212" s="9" customFormat="1" ht="24.75" customHeight="1" x14ac:dyDescent="0.4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8"/>
      <c r="Y2" s="138"/>
      <c r="Z2" s="138"/>
      <c r="AA2" s="138"/>
      <c r="AB2" s="138"/>
      <c r="AC2" s="138"/>
      <c r="AD2" s="138"/>
    </row>
    <row r="3" spans="1:212" s="9" customFormat="1" ht="24.75" customHeight="1" x14ac:dyDescent="0.4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8"/>
      <c r="Y3" s="138"/>
      <c r="Z3" s="138"/>
      <c r="AA3" s="138"/>
      <c r="AB3" s="138"/>
      <c r="AC3" s="138"/>
      <c r="AD3" s="138"/>
    </row>
    <row r="4" spans="1:212" s="9" customFormat="1" ht="24.75" customHeight="1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7"/>
      <c r="W4" s="7"/>
      <c r="X4" s="8"/>
      <c r="Y4" s="138"/>
      <c r="Z4" s="138"/>
      <c r="AA4" s="138"/>
      <c r="AB4" s="138"/>
      <c r="AC4" s="138"/>
      <c r="AD4" s="138"/>
    </row>
    <row r="5" spans="1:212" s="9" customFormat="1" ht="84.6" customHeight="1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7"/>
      <c r="X5" s="8"/>
      <c r="Y5" s="153" t="s">
        <v>132</v>
      </c>
      <c r="Z5" s="153"/>
      <c r="AA5" s="153"/>
      <c r="AB5" s="153"/>
      <c r="AC5" s="153"/>
      <c r="AD5" s="153"/>
    </row>
    <row r="6" spans="1:212" s="9" customFormat="1" ht="30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7"/>
      <c r="U6" s="7"/>
      <c r="V6" s="7"/>
      <c r="W6" s="7"/>
      <c r="X6" s="7"/>
      <c r="Y6" s="141"/>
      <c r="Z6" s="141"/>
      <c r="AA6" s="141"/>
      <c r="AB6" s="141"/>
      <c r="AC6" s="141"/>
      <c r="AD6" s="141"/>
    </row>
    <row r="7" spans="1:212" s="11" customFormat="1" ht="22.8" x14ac:dyDescent="0.3">
      <c r="A7" s="139" t="s">
        <v>35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</row>
    <row r="8" spans="1:212" s="11" customFormat="1" ht="32.25" customHeight="1" x14ac:dyDescent="0.3">
      <c r="A8" s="139" t="s">
        <v>126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</row>
    <row r="9" spans="1:212" s="11" customFormat="1" ht="35.1" customHeight="1" x14ac:dyDescent="0.3">
      <c r="A9" s="140" t="s">
        <v>89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</row>
    <row r="10" spans="1:212" s="17" customFormat="1" ht="33.6" customHeight="1" x14ac:dyDescent="0.4">
      <c r="A10" s="10"/>
      <c r="B10" s="12"/>
      <c r="C10" s="142" t="s">
        <v>0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3"/>
      <c r="V10" s="13"/>
      <c r="W10" s="13"/>
      <c r="X10" s="13"/>
      <c r="Y10" s="13"/>
      <c r="Z10" s="13"/>
      <c r="AA10" s="13" t="s">
        <v>26</v>
      </c>
      <c r="AB10" s="13"/>
      <c r="AC10" s="13"/>
      <c r="AD10" s="13"/>
      <c r="AE10" s="14"/>
      <c r="AF10" s="15"/>
      <c r="AG10" s="16"/>
      <c r="AH10" s="16"/>
      <c r="AI10" s="16"/>
      <c r="AJ10" s="16"/>
      <c r="AK10" s="16"/>
      <c r="AL10" s="16"/>
      <c r="AM10" s="16"/>
      <c r="AN10" s="16"/>
      <c r="AO10" s="16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</row>
    <row r="11" spans="1:212" s="17" customFormat="1" ht="24.75" customHeight="1" x14ac:dyDescent="0.4">
      <c r="A11" s="5"/>
      <c r="B11" s="12"/>
      <c r="C11" s="141" t="s">
        <v>39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4"/>
      <c r="AQ11" s="19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</row>
    <row r="12" spans="1:212" s="17" customFormat="1" ht="75.75" customHeigh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14"/>
      <c r="AQ12" s="22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</row>
    <row r="13" spans="1:212" s="25" customFormat="1" ht="28.5" customHeight="1" x14ac:dyDescent="0.3">
      <c r="A13" s="23"/>
      <c r="B13" s="24"/>
      <c r="C13" s="143" t="s">
        <v>1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5"/>
      <c r="T13" s="150" t="s">
        <v>8</v>
      </c>
      <c r="U13" s="146" t="s">
        <v>2</v>
      </c>
      <c r="V13" s="154" t="s">
        <v>15</v>
      </c>
      <c r="W13" s="158"/>
      <c r="X13" s="158"/>
      <c r="Y13" s="158"/>
      <c r="Z13" s="158"/>
      <c r="AA13" s="158"/>
      <c r="AB13" s="155"/>
      <c r="AC13" s="154" t="s">
        <v>9</v>
      </c>
      <c r="AD13" s="155"/>
      <c r="AP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</row>
    <row r="14" spans="1:212" s="25" customFormat="1" ht="57" customHeight="1" x14ac:dyDescent="0.3">
      <c r="A14" s="23"/>
      <c r="B14" s="26"/>
      <c r="C14" s="146" t="s">
        <v>11</v>
      </c>
      <c r="D14" s="146"/>
      <c r="E14" s="146"/>
      <c r="F14" s="146" t="s">
        <v>6</v>
      </c>
      <c r="G14" s="146"/>
      <c r="H14" s="146" t="s">
        <v>5</v>
      </c>
      <c r="I14" s="146"/>
      <c r="J14" s="154" t="s">
        <v>7</v>
      </c>
      <c r="K14" s="158"/>
      <c r="L14" s="158"/>
      <c r="M14" s="158"/>
      <c r="N14" s="158"/>
      <c r="O14" s="158"/>
      <c r="P14" s="158"/>
      <c r="Q14" s="158"/>
      <c r="R14" s="158"/>
      <c r="S14" s="155"/>
      <c r="T14" s="157"/>
      <c r="U14" s="169"/>
      <c r="V14" s="159"/>
      <c r="W14" s="160"/>
      <c r="X14" s="160"/>
      <c r="Y14" s="160"/>
      <c r="Z14" s="160"/>
      <c r="AA14" s="160"/>
      <c r="AB14" s="161"/>
      <c r="AC14" s="156"/>
      <c r="AD14" s="157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</row>
    <row r="15" spans="1:212" s="25" customFormat="1" ht="54" customHeight="1" x14ac:dyDescent="0.25">
      <c r="A15" s="23"/>
      <c r="B15" s="26"/>
      <c r="C15" s="146"/>
      <c r="D15" s="146"/>
      <c r="E15" s="146"/>
      <c r="F15" s="146"/>
      <c r="G15" s="146"/>
      <c r="H15" s="146"/>
      <c r="I15" s="143"/>
      <c r="J15" s="159"/>
      <c r="K15" s="160"/>
      <c r="L15" s="160"/>
      <c r="M15" s="160"/>
      <c r="N15" s="160"/>
      <c r="O15" s="160"/>
      <c r="P15" s="160"/>
      <c r="Q15" s="160"/>
      <c r="R15" s="160"/>
      <c r="S15" s="161"/>
      <c r="T15" s="161"/>
      <c r="U15" s="169"/>
      <c r="V15" s="27" t="s">
        <v>27</v>
      </c>
      <c r="W15" s="27" t="s">
        <v>28</v>
      </c>
      <c r="X15" s="27" t="s">
        <v>29</v>
      </c>
      <c r="Y15" s="27" t="s">
        <v>30</v>
      </c>
      <c r="Z15" s="27" t="s">
        <v>31</v>
      </c>
      <c r="AA15" s="27" t="s">
        <v>32</v>
      </c>
      <c r="AB15" s="27" t="s">
        <v>124</v>
      </c>
      <c r="AC15" s="28" t="s">
        <v>10</v>
      </c>
      <c r="AD15" s="28" t="s">
        <v>17</v>
      </c>
    </row>
    <row r="16" spans="1:212" s="25" customFormat="1" ht="24" customHeight="1" x14ac:dyDescent="0.25">
      <c r="A16" s="23"/>
      <c r="B16" s="26"/>
      <c r="C16" s="28">
        <v>1</v>
      </c>
      <c r="D16" s="28">
        <v>2</v>
      </c>
      <c r="E16" s="28">
        <v>3</v>
      </c>
      <c r="F16" s="28">
        <v>4</v>
      </c>
      <c r="G16" s="28">
        <v>5</v>
      </c>
      <c r="H16" s="28">
        <v>6</v>
      </c>
      <c r="I16" s="28">
        <v>7</v>
      </c>
      <c r="J16" s="29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30">
        <v>14</v>
      </c>
      <c r="Q16" s="30">
        <v>15</v>
      </c>
      <c r="R16" s="30">
        <v>16</v>
      </c>
      <c r="S16" s="30">
        <v>17</v>
      </c>
      <c r="T16" s="28">
        <v>18</v>
      </c>
      <c r="U16" s="31">
        <v>19</v>
      </c>
      <c r="V16" s="32" t="s">
        <v>18</v>
      </c>
      <c r="W16" s="32" t="s">
        <v>19</v>
      </c>
      <c r="X16" s="32" t="s">
        <v>20</v>
      </c>
      <c r="Y16" s="32" t="s">
        <v>21</v>
      </c>
      <c r="Z16" s="32" t="s">
        <v>22</v>
      </c>
      <c r="AA16" s="32" t="s">
        <v>23</v>
      </c>
      <c r="AB16" s="32" t="s">
        <v>24</v>
      </c>
      <c r="AC16" s="28">
        <v>27</v>
      </c>
      <c r="AD16" s="28">
        <v>28</v>
      </c>
    </row>
    <row r="17" spans="1:41" s="43" customFormat="1" ht="35.4" customHeight="1" x14ac:dyDescent="0.3">
      <c r="A17" s="33"/>
      <c r="B17" s="34"/>
      <c r="C17" s="35"/>
      <c r="D17" s="35"/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 t="s">
        <v>34</v>
      </c>
      <c r="U17" s="38" t="s">
        <v>12</v>
      </c>
      <c r="V17" s="2">
        <f t="shared" ref="V17:AB17" si="0">V25+V94</f>
        <v>430288.6</v>
      </c>
      <c r="W17" s="2">
        <f t="shared" si="0"/>
        <v>485839.9</v>
      </c>
      <c r="X17" s="2">
        <f t="shared" si="0"/>
        <v>518357.80000000005</v>
      </c>
      <c r="Y17" s="2">
        <f t="shared" si="0"/>
        <v>660068.5</v>
      </c>
      <c r="Z17" s="2">
        <f t="shared" si="0"/>
        <v>752278.4</v>
      </c>
      <c r="AA17" s="2">
        <f t="shared" si="0"/>
        <v>768545.8</v>
      </c>
      <c r="AB17" s="2">
        <f t="shared" si="0"/>
        <v>786116.70000000007</v>
      </c>
      <c r="AC17" s="39">
        <f>SUM(V17:AB17)</f>
        <v>4401495.7</v>
      </c>
      <c r="AD17" s="40">
        <v>2027</v>
      </c>
      <c r="AE17" s="41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1" s="43" customFormat="1" ht="78.75" customHeight="1" x14ac:dyDescent="0.3">
      <c r="A18" s="33"/>
      <c r="B18" s="3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 t="s">
        <v>45</v>
      </c>
      <c r="U18" s="30"/>
      <c r="V18" s="46"/>
      <c r="W18" s="47"/>
      <c r="X18" s="47"/>
      <c r="Y18" s="47"/>
      <c r="Z18" s="47"/>
      <c r="AA18" s="47"/>
      <c r="AB18" s="47"/>
      <c r="AC18" s="47"/>
      <c r="AD18" s="48"/>
      <c r="AE18" s="49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1" s="43" customFormat="1" ht="30.75" customHeight="1" x14ac:dyDescent="0.3">
      <c r="A19" s="33"/>
      <c r="B19" s="3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1" t="s">
        <v>142</v>
      </c>
      <c r="U19" s="52" t="s">
        <v>38</v>
      </c>
      <c r="V19" s="53">
        <v>943.69</v>
      </c>
      <c r="W19" s="53">
        <v>1038.06</v>
      </c>
      <c r="X19" s="53">
        <v>1132.43</v>
      </c>
      <c r="Y19" s="53">
        <v>1321.16</v>
      </c>
      <c r="Z19" s="53">
        <v>1232.2</v>
      </c>
      <c r="AA19" s="53">
        <v>1232.2</v>
      </c>
      <c r="AB19" s="53">
        <v>1232.2</v>
      </c>
      <c r="AC19" s="53">
        <v>1232.2</v>
      </c>
      <c r="AD19" s="54">
        <v>2027</v>
      </c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1" s="42" customFormat="1" ht="81.75" customHeight="1" x14ac:dyDescent="0.3">
      <c r="A20" s="33"/>
      <c r="B20" s="3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6" t="s">
        <v>46</v>
      </c>
      <c r="U20" s="28" t="s">
        <v>3</v>
      </c>
      <c r="V20" s="57">
        <v>18</v>
      </c>
      <c r="W20" s="57">
        <v>18</v>
      </c>
      <c r="X20" s="57">
        <v>18</v>
      </c>
      <c r="Y20" s="57">
        <v>18</v>
      </c>
      <c r="Z20" s="57">
        <v>18</v>
      </c>
      <c r="AA20" s="57">
        <v>18</v>
      </c>
      <c r="AB20" s="57">
        <v>18</v>
      </c>
      <c r="AC20" s="57">
        <v>18</v>
      </c>
      <c r="AD20" s="54">
        <v>2027</v>
      </c>
      <c r="AG20" s="58"/>
      <c r="AH20" s="58"/>
    </row>
    <row r="21" spans="1:41" s="42" customFormat="1" ht="40.5" customHeight="1" x14ac:dyDescent="0.3">
      <c r="A21" s="33"/>
      <c r="B21" s="34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60" t="s">
        <v>47</v>
      </c>
      <c r="U21" s="61"/>
      <c r="V21" s="62"/>
      <c r="W21" s="62"/>
      <c r="X21" s="62"/>
      <c r="Y21" s="62"/>
      <c r="Z21" s="62"/>
      <c r="AA21" s="62"/>
      <c r="AB21" s="62"/>
      <c r="AC21" s="62"/>
      <c r="AD21" s="62"/>
    </row>
    <row r="22" spans="1:41" s="42" customFormat="1" ht="24.75" customHeight="1" x14ac:dyDescent="0.3">
      <c r="A22" s="33"/>
      <c r="B22" s="34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63" t="s">
        <v>41</v>
      </c>
      <c r="U22" s="61" t="s">
        <v>14</v>
      </c>
      <c r="V22" s="62">
        <v>100</v>
      </c>
      <c r="W22" s="62">
        <v>100</v>
      </c>
      <c r="X22" s="62">
        <v>100</v>
      </c>
      <c r="Y22" s="62">
        <v>100</v>
      </c>
      <c r="Z22" s="62">
        <v>100</v>
      </c>
      <c r="AA22" s="62">
        <v>100</v>
      </c>
      <c r="AB22" s="62">
        <v>100</v>
      </c>
      <c r="AC22" s="62">
        <v>100</v>
      </c>
      <c r="AD22" s="62">
        <v>2027</v>
      </c>
    </row>
    <row r="23" spans="1:41" s="42" customFormat="1" ht="29.25" customHeight="1" x14ac:dyDescent="0.3">
      <c r="A23" s="33"/>
      <c r="B23" s="34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64" t="s">
        <v>44</v>
      </c>
      <c r="U23" s="28" t="s">
        <v>14</v>
      </c>
      <c r="V23" s="57">
        <v>89</v>
      </c>
      <c r="W23" s="57">
        <v>89</v>
      </c>
      <c r="X23" s="57">
        <v>75</v>
      </c>
      <c r="Y23" s="57">
        <v>41.2</v>
      </c>
      <c r="Z23" s="57">
        <v>41.2</v>
      </c>
      <c r="AA23" s="57">
        <v>41.2</v>
      </c>
      <c r="AB23" s="57">
        <v>41.2</v>
      </c>
      <c r="AC23" s="57">
        <v>41.2</v>
      </c>
      <c r="AD23" s="54">
        <v>2027</v>
      </c>
    </row>
    <row r="24" spans="1:41" s="42" customFormat="1" ht="23.25" customHeight="1" x14ac:dyDescent="0.3">
      <c r="A24" s="33"/>
      <c r="B24" s="34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64" t="s">
        <v>49</v>
      </c>
      <c r="U24" s="28" t="s">
        <v>14</v>
      </c>
      <c r="V24" s="57">
        <v>100</v>
      </c>
      <c r="W24" s="57">
        <v>100</v>
      </c>
      <c r="X24" s="57">
        <v>100</v>
      </c>
      <c r="Y24" s="57">
        <v>100</v>
      </c>
      <c r="Z24" s="57">
        <v>100</v>
      </c>
      <c r="AA24" s="57">
        <v>100</v>
      </c>
      <c r="AB24" s="57">
        <v>100</v>
      </c>
      <c r="AC24" s="57">
        <v>100</v>
      </c>
      <c r="AD24" s="54">
        <v>2027</v>
      </c>
    </row>
    <row r="25" spans="1:41" s="42" customFormat="1" ht="43.5" customHeight="1" x14ac:dyDescent="0.3">
      <c r="A25" s="33"/>
      <c r="B25" s="34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65" t="s">
        <v>48</v>
      </c>
      <c r="U25" s="66" t="s">
        <v>12</v>
      </c>
      <c r="V25" s="4">
        <f>V26+V42+V55+V68</f>
        <v>414263.39999999997</v>
      </c>
      <c r="W25" s="4">
        <f t="shared" ref="W25:X25" si="1">W26+W42+W55+W68</f>
        <v>456677.7</v>
      </c>
      <c r="X25" s="4">
        <f t="shared" si="1"/>
        <v>503419.4</v>
      </c>
      <c r="Y25" s="4">
        <f>Y26+Y42+Y55+Y68</f>
        <v>624366.19999999995</v>
      </c>
      <c r="Z25" s="4">
        <f>Z26+Z42+Z55+Z68</f>
        <v>702625.9</v>
      </c>
      <c r="AA25" s="4">
        <f>AA26+AA42+AA55+AA68</f>
        <v>726205.5</v>
      </c>
      <c r="AB25" s="4">
        <f>AB26+AB42+AB55+AB68</f>
        <v>743976.4</v>
      </c>
      <c r="AC25" s="4">
        <f>AC26+AC42+AC55+AC68</f>
        <v>4171534.5000000005</v>
      </c>
      <c r="AD25" s="40">
        <v>2027</v>
      </c>
      <c r="AG25" s="58"/>
      <c r="AH25" s="58"/>
    </row>
    <row r="26" spans="1:41" s="42" customFormat="1" ht="48.75" customHeight="1" x14ac:dyDescent="0.3">
      <c r="A26" s="33"/>
      <c r="B26" s="34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8" t="s">
        <v>50</v>
      </c>
      <c r="U26" s="66" t="s">
        <v>12</v>
      </c>
      <c r="V26" s="4">
        <f>V29+V31+V35+V38+V39</f>
        <v>102841.60000000001</v>
      </c>
      <c r="W26" s="4">
        <f>W29+W31+W35+W38+W39</f>
        <v>111190.20000000001</v>
      </c>
      <c r="X26" s="4">
        <f>X29+X31+X35+X38+X39+X32</f>
        <v>129787.29999999999</v>
      </c>
      <c r="Y26" s="4">
        <f>Y29+Y31+Y35+Y38+Y39+Y33</f>
        <v>152389</v>
      </c>
      <c r="Z26" s="4">
        <f>Z29+Z31+Z35+Z38+Z39+Z33</f>
        <v>171261</v>
      </c>
      <c r="AA26" s="4">
        <f>AA29+AA31+AA35+AA38+AA39</f>
        <v>175813</v>
      </c>
      <c r="AB26" s="4">
        <f>AB29+AB31+AB35+AB38+AB39</f>
        <v>175813</v>
      </c>
      <c r="AC26" s="4">
        <f>AC29+AC31+AC35+AC38+AC39+AC32+AC33</f>
        <v>1019095.0999999999</v>
      </c>
      <c r="AD26" s="40">
        <v>2027</v>
      </c>
    </row>
    <row r="27" spans="1:41" s="42" customFormat="1" ht="45" customHeight="1" x14ac:dyDescent="0.3">
      <c r="A27" s="33"/>
      <c r="B27" s="34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5" t="s">
        <v>94</v>
      </c>
      <c r="U27" s="52" t="s">
        <v>3</v>
      </c>
      <c r="V27" s="69">
        <v>1452640</v>
      </c>
      <c r="W27" s="69">
        <v>1452670</v>
      </c>
      <c r="X27" s="69">
        <v>1452700</v>
      </c>
      <c r="Y27" s="69">
        <v>1452730</v>
      </c>
      <c r="Z27" s="69">
        <v>1452750</v>
      </c>
      <c r="AA27" s="69">
        <v>1452780</v>
      </c>
      <c r="AB27" s="69">
        <v>1452780</v>
      </c>
      <c r="AC27" s="69">
        <f>AA27</f>
        <v>1452780</v>
      </c>
      <c r="AD27" s="54">
        <v>2027</v>
      </c>
    </row>
    <row r="28" spans="1:41" s="42" customFormat="1" ht="21.75" customHeight="1" x14ac:dyDescent="0.3">
      <c r="A28" s="33"/>
      <c r="B28" s="34"/>
      <c r="C28" s="67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65" t="s">
        <v>51</v>
      </c>
      <c r="U28" s="52" t="s">
        <v>3</v>
      </c>
      <c r="V28" s="69">
        <v>31880</v>
      </c>
      <c r="W28" s="69">
        <v>32730</v>
      </c>
      <c r="X28" s="69">
        <v>33727</v>
      </c>
      <c r="Y28" s="69">
        <v>34577</v>
      </c>
      <c r="Z28" s="69">
        <v>35427</v>
      </c>
      <c r="AA28" s="69">
        <v>36277</v>
      </c>
      <c r="AB28" s="69">
        <v>36277</v>
      </c>
      <c r="AC28" s="69">
        <f>AA28</f>
        <v>36277</v>
      </c>
      <c r="AD28" s="54">
        <v>2027</v>
      </c>
    </row>
    <row r="29" spans="1:41" s="70" customFormat="1" ht="45.75" customHeight="1" x14ac:dyDescent="0.3">
      <c r="C29" s="36">
        <v>0</v>
      </c>
      <c r="D29" s="36">
        <v>1</v>
      </c>
      <c r="E29" s="36">
        <v>0</v>
      </c>
      <c r="F29" s="36">
        <v>0</v>
      </c>
      <c r="G29" s="36">
        <v>8</v>
      </c>
      <c r="H29" s="36">
        <v>0</v>
      </c>
      <c r="I29" s="36">
        <v>1</v>
      </c>
      <c r="J29" s="36">
        <v>0</v>
      </c>
      <c r="K29" s="36">
        <v>2</v>
      </c>
      <c r="L29" s="36">
        <v>1</v>
      </c>
      <c r="M29" s="36">
        <v>0</v>
      </c>
      <c r="N29" s="36">
        <v>1</v>
      </c>
      <c r="O29" s="36">
        <v>9</v>
      </c>
      <c r="P29" s="36">
        <v>9</v>
      </c>
      <c r="Q29" s="36">
        <v>9</v>
      </c>
      <c r="R29" s="36">
        <v>9</v>
      </c>
      <c r="S29" s="36">
        <v>9</v>
      </c>
      <c r="T29" s="56" t="s">
        <v>52</v>
      </c>
      <c r="U29" s="28" t="s">
        <v>12</v>
      </c>
      <c r="V29" s="3">
        <f>69748.8-2500</f>
        <v>67248.800000000003</v>
      </c>
      <c r="W29" s="3">
        <v>62402</v>
      </c>
      <c r="X29" s="3">
        <v>63055.199999999997</v>
      </c>
      <c r="Y29" s="3">
        <f>66370.5-2880.4-515.7</f>
        <v>62974.400000000001</v>
      </c>
      <c r="Z29" s="39">
        <v>58823.199999999997</v>
      </c>
      <c r="AA29" s="3">
        <v>65120.800000000003</v>
      </c>
      <c r="AB29" s="3">
        <v>65120.800000000003</v>
      </c>
      <c r="AC29" s="3">
        <f>V29+AA29+Z29+Y29+X29+W29+AB29</f>
        <v>444745.19999999995</v>
      </c>
      <c r="AD29" s="54">
        <v>2027</v>
      </c>
    </row>
    <row r="30" spans="1:41" s="70" customFormat="1" ht="42" customHeight="1" x14ac:dyDescent="0.3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56" t="s">
        <v>95</v>
      </c>
      <c r="U30" s="28" t="s">
        <v>3</v>
      </c>
      <c r="V30" s="71">
        <v>620005</v>
      </c>
      <c r="W30" s="71">
        <v>682005</v>
      </c>
      <c r="X30" s="71">
        <v>744006</v>
      </c>
      <c r="Y30" s="71">
        <v>868006</v>
      </c>
      <c r="Z30" s="71">
        <v>1004400</v>
      </c>
      <c r="AA30" s="71">
        <v>1004544</v>
      </c>
      <c r="AB30" s="72">
        <v>1004652</v>
      </c>
      <c r="AC30" s="72">
        <v>1004652</v>
      </c>
      <c r="AD30" s="54">
        <v>2027</v>
      </c>
      <c r="AE30" s="73"/>
    </row>
    <row r="31" spans="1:41" s="42" customFormat="1" ht="29.25" customHeight="1" x14ac:dyDescent="0.3">
      <c r="A31" s="33"/>
      <c r="B31" s="34"/>
      <c r="C31" s="35">
        <v>0</v>
      </c>
      <c r="D31" s="35">
        <v>1</v>
      </c>
      <c r="E31" s="35">
        <v>0</v>
      </c>
      <c r="F31" s="35">
        <v>0</v>
      </c>
      <c r="G31" s="35">
        <v>8</v>
      </c>
      <c r="H31" s="35">
        <v>0</v>
      </c>
      <c r="I31" s="35">
        <v>1</v>
      </c>
      <c r="J31" s="35">
        <v>0</v>
      </c>
      <c r="K31" s="35">
        <v>2</v>
      </c>
      <c r="L31" s="35">
        <v>1</v>
      </c>
      <c r="M31" s="35">
        <v>0</v>
      </c>
      <c r="N31" s="35">
        <v>1</v>
      </c>
      <c r="O31" s="35">
        <v>9</v>
      </c>
      <c r="P31" s="35">
        <v>9</v>
      </c>
      <c r="Q31" s="74">
        <v>9</v>
      </c>
      <c r="R31" s="75">
        <v>9</v>
      </c>
      <c r="S31" s="75">
        <v>9</v>
      </c>
      <c r="T31" s="164" t="s">
        <v>117</v>
      </c>
      <c r="U31" s="146" t="s">
        <v>13</v>
      </c>
      <c r="V31" s="3">
        <v>180</v>
      </c>
      <c r="W31" s="3">
        <v>180</v>
      </c>
      <c r="X31" s="3">
        <v>0</v>
      </c>
      <c r="Y31" s="3">
        <v>0</v>
      </c>
      <c r="Z31" s="3">
        <v>0</v>
      </c>
      <c r="AA31" s="3">
        <v>180</v>
      </c>
      <c r="AB31" s="3">
        <v>180</v>
      </c>
      <c r="AC31" s="3">
        <f>V31+AA31+Z31+Y31+X31+W31+AB31</f>
        <v>720</v>
      </c>
      <c r="AD31" s="54">
        <v>2027</v>
      </c>
    </row>
    <row r="32" spans="1:41" s="42" customFormat="1" ht="29.25" customHeight="1" x14ac:dyDescent="0.3">
      <c r="A32" s="33"/>
      <c r="B32" s="34"/>
      <c r="C32" s="35">
        <v>0</v>
      </c>
      <c r="D32" s="35">
        <v>1</v>
      </c>
      <c r="E32" s="35">
        <v>0</v>
      </c>
      <c r="F32" s="35">
        <v>0</v>
      </c>
      <c r="G32" s="35">
        <v>8</v>
      </c>
      <c r="H32" s="35">
        <v>0</v>
      </c>
      <c r="I32" s="35">
        <v>1</v>
      </c>
      <c r="J32" s="35">
        <v>0</v>
      </c>
      <c r="K32" s="35">
        <v>2</v>
      </c>
      <c r="L32" s="35">
        <v>1</v>
      </c>
      <c r="M32" s="35">
        <v>0</v>
      </c>
      <c r="N32" s="35">
        <v>1</v>
      </c>
      <c r="O32" s="35" t="s">
        <v>115</v>
      </c>
      <c r="P32" s="35">
        <v>5</v>
      </c>
      <c r="Q32" s="74">
        <v>1</v>
      </c>
      <c r="R32" s="75">
        <v>9</v>
      </c>
      <c r="S32" s="75">
        <v>2</v>
      </c>
      <c r="T32" s="164"/>
      <c r="U32" s="146"/>
      <c r="V32" s="3">
        <v>0</v>
      </c>
      <c r="W32" s="3">
        <v>0</v>
      </c>
      <c r="X32" s="3">
        <v>1780</v>
      </c>
      <c r="Y32" s="3">
        <v>0</v>
      </c>
      <c r="Z32" s="3">
        <v>0</v>
      </c>
      <c r="AA32" s="3">
        <v>0</v>
      </c>
      <c r="AB32" s="3">
        <v>0</v>
      </c>
      <c r="AC32" s="3">
        <f t="shared" ref="AC32" si="2">V32+AA32+Z32+Y32+X32+W32+AB32</f>
        <v>1780</v>
      </c>
      <c r="AD32" s="54">
        <v>2023</v>
      </c>
    </row>
    <row r="33" spans="1:31" s="42" customFormat="1" ht="29.25" customHeight="1" x14ac:dyDescent="0.3">
      <c r="A33" s="33"/>
      <c r="B33" s="34"/>
      <c r="C33" s="28">
        <v>0</v>
      </c>
      <c r="D33" s="36">
        <v>1</v>
      </c>
      <c r="E33" s="36">
        <v>0</v>
      </c>
      <c r="F33" s="36">
        <v>0</v>
      </c>
      <c r="G33" s="36">
        <v>8</v>
      </c>
      <c r="H33" s="36">
        <v>0</v>
      </c>
      <c r="I33" s="36">
        <v>1</v>
      </c>
      <c r="J33" s="36">
        <v>0</v>
      </c>
      <c r="K33" s="36">
        <v>2</v>
      </c>
      <c r="L33" s="36">
        <v>1</v>
      </c>
      <c r="M33" s="36">
        <v>0</v>
      </c>
      <c r="N33" s="36">
        <v>1</v>
      </c>
      <c r="O33" s="36" t="s">
        <v>115</v>
      </c>
      <c r="P33" s="36">
        <v>5</v>
      </c>
      <c r="Q33" s="36">
        <v>1</v>
      </c>
      <c r="R33" s="36">
        <v>9</v>
      </c>
      <c r="S33" s="36">
        <v>9</v>
      </c>
      <c r="T33" s="164"/>
      <c r="U33" s="146"/>
      <c r="V33" s="3">
        <v>0</v>
      </c>
      <c r="W33" s="3">
        <v>0</v>
      </c>
      <c r="X33" s="3">
        <v>0</v>
      </c>
      <c r="Y33" s="3">
        <v>1580</v>
      </c>
      <c r="Z33" s="3">
        <v>1580</v>
      </c>
      <c r="AA33" s="3">
        <v>0</v>
      </c>
      <c r="AB33" s="3">
        <v>0</v>
      </c>
      <c r="AC33" s="3">
        <f>V33+AA33+Z33+Y33+X33+W33+AB33</f>
        <v>3160</v>
      </c>
      <c r="AD33" s="54">
        <v>2025</v>
      </c>
    </row>
    <row r="34" spans="1:31" s="34" customFormat="1" ht="46.5" customHeight="1" x14ac:dyDescent="0.45">
      <c r="A34" s="33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76" t="s">
        <v>116</v>
      </c>
      <c r="U34" s="28" t="s">
        <v>3</v>
      </c>
      <c r="V34" s="71" t="s">
        <v>37</v>
      </c>
      <c r="W34" s="71">
        <v>562</v>
      </c>
      <c r="X34" s="71">
        <v>4250</v>
      </c>
      <c r="Y34" s="71">
        <v>3000</v>
      </c>
      <c r="Z34" s="71">
        <v>2872</v>
      </c>
      <c r="AA34" s="71">
        <v>400</v>
      </c>
      <c r="AB34" s="71">
        <v>400</v>
      </c>
      <c r="AC34" s="71">
        <f>V34+W34+X34+Y34+Z34+AA34+AB34</f>
        <v>12084</v>
      </c>
      <c r="AD34" s="54">
        <v>2027</v>
      </c>
      <c r="AE34" s="77"/>
    </row>
    <row r="35" spans="1:31" s="34" customFormat="1" ht="63" customHeight="1" x14ac:dyDescent="0.3">
      <c r="A35" s="33"/>
      <c r="C35" s="78">
        <v>0</v>
      </c>
      <c r="D35" s="78">
        <v>1</v>
      </c>
      <c r="E35" s="78">
        <v>0</v>
      </c>
      <c r="F35" s="78">
        <v>0</v>
      </c>
      <c r="G35" s="78">
        <v>1</v>
      </c>
      <c r="H35" s="78">
        <v>1</v>
      </c>
      <c r="I35" s="78">
        <v>3</v>
      </c>
      <c r="J35" s="78">
        <v>0</v>
      </c>
      <c r="K35" s="78">
        <v>2</v>
      </c>
      <c r="L35" s="78">
        <v>1</v>
      </c>
      <c r="M35" s="78">
        <v>0</v>
      </c>
      <c r="N35" s="78">
        <v>1</v>
      </c>
      <c r="O35" s="35">
        <v>9</v>
      </c>
      <c r="P35" s="35">
        <v>9</v>
      </c>
      <c r="Q35" s="79">
        <v>9</v>
      </c>
      <c r="R35" s="75">
        <v>9</v>
      </c>
      <c r="S35" s="75">
        <v>9</v>
      </c>
      <c r="T35" s="65" t="s">
        <v>53</v>
      </c>
      <c r="U35" s="52" t="s">
        <v>13</v>
      </c>
      <c r="V35" s="80">
        <f>8292.2-500</f>
        <v>7792.2000000000007</v>
      </c>
      <c r="W35" s="80">
        <v>7435.7</v>
      </c>
      <c r="X35" s="80">
        <v>8162.9</v>
      </c>
      <c r="Y35" s="80">
        <f>8330.1-105.9-50.4</f>
        <v>8173.8000000000011</v>
      </c>
      <c r="Z35" s="4">
        <v>8139.8</v>
      </c>
      <c r="AA35" s="80">
        <v>8191.3</v>
      </c>
      <c r="AB35" s="80">
        <v>8191.3</v>
      </c>
      <c r="AC35" s="3">
        <f>V35+AA35+Z35+Y35+X35+W35+AB35</f>
        <v>56087</v>
      </c>
      <c r="AD35" s="54">
        <v>2027</v>
      </c>
    </row>
    <row r="36" spans="1:31" s="34" customFormat="1" ht="43.5" customHeight="1" x14ac:dyDescent="0.3">
      <c r="A36" s="81"/>
      <c r="B36" s="82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5" t="s">
        <v>109</v>
      </c>
      <c r="U36" s="28" t="s">
        <v>25</v>
      </c>
      <c r="V36" s="71">
        <v>1300</v>
      </c>
      <c r="W36" s="71">
        <v>2500</v>
      </c>
      <c r="X36" s="71">
        <v>1000</v>
      </c>
      <c r="Y36" s="54">
        <v>850</v>
      </c>
      <c r="Z36" s="71">
        <v>2065</v>
      </c>
      <c r="AA36" s="54">
        <v>850</v>
      </c>
      <c r="AB36" s="54">
        <v>850</v>
      </c>
      <c r="AC36" s="71">
        <f>V36+W36+X36+Y36+Z36+AA36+AB36</f>
        <v>9415</v>
      </c>
      <c r="AD36" s="54">
        <v>2027</v>
      </c>
      <c r="AE36" s="165"/>
    </row>
    <row r="37" spans="1:31" s="34" customFormat="1" ht="45.75" customHeight="1" x14ac:dyDescent="0.3">
      <c r="A37" s="81"/>
      <c r="B37" s="82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5" t="s">
        <v>96</v>
      </c>
      <c r="U37" s="28" t="s">
        <v>25</v>
      </c>
      <c r="V37" s="71">
        <v>1000</v>
      </c>
      <c r="W37" s="71">
        <v>1030</v>
      </c>
      <c r="X37" s="54">
        <v>920</v>
      </c>
      <c r="Y37" s="54">
        <v>750</v>
      </c>
      <c r="Z37" s="54">
        <v>900</v>
      </c>
      <c r="AA37" s="54">
        <v>900</v>
      </c>
      <c r="AB37" s="54">
        <v>900</v>
      </c>
      <c r="AC37" s="71">
        <f>V37+W37+X37+Y37+Z37+AA37+AB37</f>
        <v>6400</v>
      </c>
      <c r="AD37" s="54">
        <v>2027</v>
      </c>
      <c r="AE37" s="166"/>
    </row>
    <row r="38" spans="1:31" s="34" customFormat="1" ht="24" customHeight="1" x14ac:dyDescent="0.3">
      <c r="A38" s="33"/>
      <c r="C38" s="28">
        <v>0</v>
      </c>
      <c r="D38" s="36">
        <v>1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2</v>
      </c>
      <c r="L38" s="36">
        <v>1</v>
      </c>
      <c r="M38" s="36">
        <v>0</v>
      </c>
      <c r="N38" s="36">
        <v>1</v>
      </c>
      <c r="O38" s="36" t="s">
        <v>36</v>
      </c>
      <c r="P38" s="36">
        <v>0</v>
      </c>
      <c r="Q38" s="36">
        <v>6</v>
      </c>
      <c r="R38" s="36">
        <v>8</v>
      </c>
      <c r="S38" s="36">
        <v>0</v>
      </c>
      <c r="T38" s="170" t="s">
        <v>54</v>
      </c>
      <c r="U38" s="150" t="s">
        <v>13</v>
      </c>
      <c r="V38" s="3">
        <v>276.2</v>
      </c>
      <c r="W38" s="3">
        <v>2058.6</v>
      </c>
      <c r="X38" s="3">
        <v>2839.4</v>
      </c>
      <c r="Y38" s="3">
        <v>3983.1</v>
      </c>
      <c r="Z38" s="3">
        <v>5157.3999999999996</v>
      </c>
      <c r="AA38" s="3">
        <v>5137.5</v>
      </c>
      <c r="AB38" s="3">
        <v>5137.5</v>
      </c>
      <c r="AC38" s="3">
        <f>V38+AA38+Z38+Y38+X38+W38+AB38</f>
        <v>24589.699999999997</v>
      </c>
      <c r="AD38" s="54">
        <v>2027</v>
      </c>
      <c r="AE38" s="166"/>
    </row>
    <row r="39" spans="1:31" s="34" customFormat="1" ht="21.75" customHeight="1" x14ac:dyDescent="0.3">
      <c r="A39" s="33"/>
      <c r="C39" s="28">
        <v>0</v>
      </c>
      <c r="D39" s="36">
        <v>1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2</v>
      </c>
      <c r="L39" s="36">
        <v>1</v>
      </c>
      <c r="M39" s="36">
        <v>0</v>
      </c>
      <c r="N39" s="36">
        <v>1</v>
      </c>
      <c r="O39" s="36">
        <v>1</v>
      </c>
      <c r="P39" s="36">
        <v>0</v>
      </c>
      <c r="Q39" s="36">
        <v>6</v>
      </c>
      <c r="R39" s="36">
        <v>8</v>
      </c>
      <c r="S39" s="36">
        <v>0</v>
      </c>
      <c r="T39" s="171"/>
      <c r="U39" s="152"/>
      <c r="V39" s="3">
        <v>27344.400000000001</v>
      </c>
      <c r="W39" s="3">
        <v>39113.9</v>
      </c>
      <c r="X39" s="3">
        <v>53949.8</v>
      </c>
      <c r="Y39" s="3">
        <v>75677.7</v>
      </c>
      <c r="Z39" s="39">
        <v>97560.6</v>
      </c>
      <c r="AA39" s="39">
        <v>97183.4</v>
      </c>
      <c r="AB39" s="39">
        <v>97183.4</v>
      </c>
      <c r="AC39" s="3">
        <f>V39+AA39+Z39+Y39+X39+W39+AB39</f>
        <v>488013.19999999995</v>
      </c>
      <c r="AD39" s="54">
        <v>2027</v>
      </c>
    </row>
    <row r="40" spans="1:31" s="34" customFormat="1" ht="41.25" customHeight="1" x14ac:dyDescent="0.55000000000000004">
      <c r="A40" s="33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64" t="s">
        <v>55</v>
      </c>
      <c r="U40" s="28" t="s">
        <v>4</v>
      </c>
      <c r="V40" s="3">
        <v>192</v>
      </c>
      <c r="W40" s="3">
        <v>191</v>
      </c>
      <c r="X40" s="3">
        <v>190</v>
      </c>
      <c r="Y40" s="3">
        <v>190</v>
      </c>
      <c r="Z40" s="3">
        <v>190</v>
      </c>
      <c r="AA40" s="3">
        <v>190</v>
      </c>
      <c r="AB40" s="3">
        <v>190</v>
      </c>
      <c r="AC40" s="3">
        <v>190</v>
      </c>
      <c r="AD40" s="54">
        <v>2027</v>
      </c>
      <c r="AE40" s="83"/>
    </row>
    <row r="41" spans="1:31" s="34" customFormat="1" ht="44.25" customHeight="1" x14ac:dyDescent="0.55000000000000004">
      <c r="A41" s="33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64" t="s">
        <v>56</v>
      </c>
      <c r="U41" s="28" t="s">
        <v>40</v>
      </c>
      <c r="V41" s="3">
        <v>32304</v>
      </c>
      <c r="W41" s="3">
        <v>36760.1</v>
      </c>
      <c r="X41" s="3">
        <v>42073</v>
      </c>
      <c r="Y41" s="3">
        <v>52688</v>
      </c>
      <c r="Z41" s="3">
        <v>58803</v>
      </c>
      <c r="AA41" s="3">
        <v>58803</v>
      </c>
      <c r="AB41" s="3">
        <v>58803</v>
      </c>
      <c r="AC41" s="3">
        <v>58803</v>
      </c>
      <c r="AD41" s="54">
        <v>2027</v>
      </c>
      <c r="AE41" s="83"/>
    </row>
    <row r="42" spans="1:31" s="34" customFormat="1" ht="61.5" customHeight="1" x14ac:dyDescent="0.3">
      <c r="A42" s="33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37" t="s">
        <v>87</v>
      </c>
      <c r="U42" s="66" t="s">
        <v>12</v>
      </c>
      <c r="V42" s="84">
        <f t="shared" ref="V42:Y42" si="3">V44+V49+V51+V52</f>
        <v>167327</v>
      </c>
      <c r="W42" s="84">
        <f t="shared" si="3"/>
        <v>188101.40000000002</v>
      </c>
      <c r="X42" s="84">
        <f t="shared" si="3"/>
        <v>201884.40000000002</v>
      </c>
      <c r="Y42" s="84">
        <f t="shared" si="3"/>
        <v>258638.90000000002</v>
      </c>
      <c r="Z42" s="84">
        <f>Z44+Z49+Z51+Z52</f>
        <v>284645</v>
      </c>
      <c r="AA42" s="84">
        <f>AA44+AA49+AA51+AA52</f>
        <v>291204.30000000005</v>
      </c>
      <c r="AB42" s="84">
        <f>AB44+AB49+AB51+AB52</f>
        <v>291204.30000000005</v>
      </c>
      <c r="AC42" s="84">
        <f>V42+W42+X42+Y42+Z42+AA42+AB42</f>
        <v>1683005.3000000003</v>
      </c>
      <c r="AD42" s="40">
        <v>2027</v>
      </c>
    </row>
    <row r="43" spans="1:31" s="34" customFormat="1" ht="41.25" customHeight="1" x14ac:dyDescent="0.55000000000000004">
      <c r="A43" s="33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56" t="s">
        <v>104</v>
      </c>
      <c r="U43" s="28" t="s">
        <v>3</v>
      </c>
      <c r="V43" s="71">
        <v>1397</v>
      </c>
      <c r="W43" s="71">
        <v>1397</v>
      </c>
      <c r="X43" s="71">
        <v>1397</v>
      </c>
      <c r="Y43" s="71">
        <v>1332</v>
      </c>
      <c r="Z43" s="71">
        <v>1197</v>
      </c>
      <c r="AA43" s="71">
        <v>1204</v>
      </c>
      <c r="AB43" s="71">
        <v>1204</v>
      </c>
      <c r="AC43" s="71">
        <v>1204</v>
      </c>
      <c r="AD43" s="54">
        <v>2027</v>
      </c>
      <c r="AE43" s="83"/>
    </row>
    <row r="44" spans="1:31" s="34" customFormat="1" ht="28.5" customHeight="1" x14ac:dyDescent="0.3">
      <c r="A44" s="85"/>
      <c r="B44" s="86"/>
      <c r="C44" s="35">
        <v>0</v>
      </c>
      <c r="D44" s="35">
        <v>1</v>
      </c>
      <c r="E44" s="35">
        <v>0</v>
      </c>
      <c r="F44" s="35">
        <v>0</v>
      </c>
      <c r="G44" s="35">
        <v>8</v>
      </c>
      <c r="H44" s="35">
        <v>0</v>
      </c>
      <c r="I44" s="35">
        <v>1</v>
      </c>
      <c r="J44" s="35">
        <v>0</v>
      </c>
      <c r="K44" s="35">
        <v>2</v>
      </c>
      <c r="L44" s="35">
        <v>1</v>
      </c>
      <c r="M44" s="35">
        <v>0</v>
      </c>
      <c r="N44" s="35">
        <v>2</v>
      </c>
      <c r="O44" s="35">
        <v>9</v>
      </c>
      <c r="P44" s="35">
        <v>9</v>
      </c>
      <c r="Q44" s="79">
        <v>9</v>
      </c>
      <c r="R44" s="75">
        <v>9</v>
      </c>
      <c r="S44" s="75">
        <v>9</v>
      </c>
      <c r="T44" s="56" t="s">
        <v>105</v>
      </c>
      <c r="U44" s="28" t="s">
        <v>13</v>
      </c>
      <c r="V44" s="3">
        <f>104764.5-5049.2</f>
        <v>99715.3</v>
      </c>
      <c r="W44" s="3">
        <v>99932.2</v>
      </c>
      <c r="X44" s="3">
        <v>88792.3</v>
      </c>
      <c r="Y44" s="3">
        <f>101621.2-4720.3-1377.5</f>
        <v>95523.4</v>
      </c>
      <c r="Z44" s="3">
        <v>94816</v>
      </c>
      <c r="AA44" s="3">
        <v>100899.5</v>
      </c>
      <c r="AB44" s="3">
        <v>100899.5</v>
      </c>
      <c r="AC44" s="3">
        <f>V44+AA44+Z44+Y44+X44+W44+AB44</f>
        <v>680578.2</v>
      </c>
      <c r="AD44" s="54">
        <v>2027</v>
      </c>
    </row>
    <row r="45" spans="1:31" s="34" customFormat="1" ht="44.25" customHeight="1" x14ac:dyDescent="0.45"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56" t="s">
        <v>57</v>
      </c>
      <c r="U45" s="28" t="s">
        <v>4</v>
      </c>
      <c r="V45" s="71">
        <v>2163</v>
      </c>
      <c r="W45" s="71">
        <v>2035</v>
      </c>
      <c r="X45" s="71">
        <v>2035</v>
      </c>
      <c r="Y45" s="71">
        <v>2035</v>
      </c>
      <c r="Z45" s="71">
        <v>2035</v>
      </c>
      <c r="AA45" s="71">
        <v>2035</v>
      </c>
      <c r="AB45" s="71">
        <v>2035</v>
      </c>
      <c r="AC45" s="71">
        <v>2035</v>
      </c>
      <c r="AD45" s="54">
        <v>2027</v>
      </c>
      <c r="AE45" s="77"/>
    </row>
    <row r="46" spans="1:31" s="34" customFormat="1" ht="57.75" customHeight="1" x14ac:dyDescent="0.3">
      <c r="A46" s="33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 t="s">
        <v>26</v>
      </c>
      <c r="N46" s="35"/>
      <c r="O46" s="35"/>
      <c r="P46" s="35"/>
      <c r="Q46" s="35"/>
      <c r="R46" s="35"/>
      <c r="S46" s="35"/>
      <c r="T46" s="87" t="s">
        <v>58</v>
      </c>
      <c r="U46" s="30" t="s">
        <v>4</v>
      </c>
      <c r="V46" s="88">
        <v>210745</v>
      </c>
      <c r="W46" s="89">
        <v>210945</v>
      </c>
      <c r="X46" s="89" t="s">
        <v>119</v>
      </c>
      <c r="Y46" s="89">
        <v>192071</v>
      </c>
      <c r="Z46" s="89">
        <v>185820</v>
      </c>
      <c r="AA46" s="89">
        <v>186220</v>
      </c>
      <c r="AB46" s="89">
        <v>186220</v>
      </c>
      <c r="AC46" s="89">
        <v>186220</v>
      </c>
      <c r="AD46" s="54">
        <v>2027</v>
      </c>
    </row>
    <row r="47" spans="1:31" s="34" customFormat="1" ht="40.5" customHeight="1" x14ac:dyDescent="0.3">
      <c r="A47" s="33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65" t="s">
        <v>114</v>
      </c>
      <c r="U47" s="52" t="s">
        <v>4</v>
      </c>
      <c r="V47" s="90">
        <v>12600</v>
      </c>
      <c r="W47" s="90">
        <v>12600</v>
      </c>
      <c r="X47" s="69">
        <v>11790</v>
      </c>
      <c r="Y47" s="69">
        <v>11340</v>
      </c>
      <c r="Z47" s="69">
        <v>10611</v>
      </c>
      <c r="AA47" s="69">
        <v>10611</v>
      </c>
      <c r="AB47" s="69">
        <v>10611</v>
      </c>
      <c r="AC47" s="69">
        <v>10611</v>
      </c>
      <c r="AD47" s="54">
        <v>2027</v>
      </c>
    </row>
    <row r="48" spans="1:31" s="34" customFormat="1" ht="23.25" customHeight="1" x14ac:dyDescent="0.55000000000000004">
      <c r="A48" s="33"/>
      <c r="C48" s="36"/>
      <c r="D48" s="36"/>
      <c r="E48" s="36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56" t="s">
        <v>108</v>
      </c>
      <c r="U48" s="28" t="s">
        <v>3</v>
      </c>
      <c r="V48" s="71">
        <v>0</v>
      </c>
      <c r="W48" s="71">
        <v>116</v>
      </c>
      <c r="X48" s="71">
        <v>115</v>
      </c>
      <c r="Y48" s="71">
        <v>116</v>
      </c>
      <c r="Z48" s="71">
        <v>117</v>
      </c>
      <c r="AA48" s="71">
        <v>116</v>
      </c>
      <c r="AB48" s="71">
        <v>116</v>
      </c>
      <c r="AC48" s="71">
        <v>116</v>
      </c>
      <c r="AD48" s="54">
        <v>2027</v>
      </c>
      <c r="AE48" s="91"/>
    </row>
    <row r="49" spans="1:31" s="34" customFormat="1" ht="39" customHeight="1" x14ac:dyDescent="0.4">
      <c r="A49" s="33"/>
      <c r="C49" s="35">
        <v>0</v>
      </c>
      <c r="D49" s="35">
        <v>1</v>
      </c>
      <c r="E49" s="35">
        <v>0</v>
      </c>
      <c r="F49" s="35">
        <v>0</v>
      </c>
      <c r="G49" s="35">
        <v>8</v>
      </c>
      <c r="H49" s="35">
        <v>0</v>
      </c>
      <c r="I49" s="35">
        <v>1</v>
      </c>
      <c r="J49" s="35">
        <v>0</v>
      </c>
      <c r="K49" s="35">
        <v>2</v>
      </c>
      <c r="L49" s="35">
        <v>1</v>
      </c>
      <c r="M49" s="35">
        <v>0</v>
      </c>
      <c r="N49" s="35">
        <v>2</v>
      </c>
      <c r="O49" s="35">
        <v>9</v>
      </c>
      <c r="P49" s="35">
        <v>9</v>
      </c>
      <c r="Q49" s="74">
        <v>9</v>
      </c>
      <c r="R49" s="75">
        <v>9</v>
      </c>
      <c r="S49" s="35">
        <v>9</v>
      </c>
      <c r="T49" s="65" t="s">
        <v>59</v>
      </c>
      <c r="U49" s="52" t="s">
        <v>12</v>
      </c>
      <c r="V49" s="53">
        <f>13523-500</f>
        <v>13023</v>
      </c>
      <c r="W49" s="53">
        <v>11488</v>
      </c>
      <c r="X49" s="53">
        <v>10371.1</v>
      </c>
      <c r="Y49" s="53">
        <f>12665.7-724.6-141.5</f>
        <v>11799.6</v>
      </c>
      <c r="Z49" s="53">
        <v>12625.4</v>
      </c>
      <c r="AA49" s="53">
        <v>12704.1</v>
      </c>
      <c r="AB49" s="3">
        <v>12704.1</v>
      </c>
      <c r="AC49" s="3">
        <f>V49+AA49+Z49+Y49+X49+W49+AB49</f>
        <v>84715.3</v>
      </c>
      <c r="AD49" s="54">
        <v>2027</v>
      </c>
      <c r="AE49" s="92"/>
    </row>
    <row r="50" spans="1:31" s="34" customFormat="1" ht="58.5" customHeight="1" x14ac:dyDescent="0.45">
      <c r="A50" s="3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56" t="s">
        <v>60</v>
      </c>
      <c r="U50" s="28" t="s">
        <v>3</v>
      </c>
      <c r="V50" s="94">
        <v>28050</v>
      </c>
      <c r="W50" s="94">
        <v>28050</v>
      </c>
      <c r="X50" s="94">
        <v>28050</v>
      </c>
      <c r="Y50" s="94">
        <v>28050</v>
      </c>
      <c r="Z50" s="94">
        <v>28050</v>
      </c>
      <c r="AA50" s="94">
        <v>28050</v>
      </c>
      <c r="AB50" s="94">
        <v>28050</v>
      </c>
      <c r="AC50" s="94">
        <f>AA50</f>
        <v>28050</v>
      </c>
      <c r="AD50" s="54">
        <v>2027</v>
      </c>
      <c r="AE50" s="95"/>
    </row>
    <row r="51" spans="1:31" s="34" customFormat="1" ht="23.25" customHeight="1" x14ac:dyDescent="0.3">
      <c r="A51" s="33"/>
      <c r="C51" s="28">
        <v>0</v>
      </c>
      <c r="D51" s="36">
        <v>1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2</v>
      </c>
      <c r="L51" s="36">
        <v>1</v>
      </c>
      <c r="M51" s="36">
        <v>0</v>
      </c>
      <c r="N51" s="36">
        <v>2</v>
      </c>
      <c r="O51" s="36" t="s">
        <v>36</v>
      </c>
      <c r="P51" s="36">
        <v>0</v>
      </c>
      <c r="Q51" s="36">
        <v>6</v>
      </c>
      <c r="R51" s="36">
        <v>8</v>
      </c>
      <c r="S51" s="36">
        <v>0</v>
      </c>
      <c r="T51" s="170" t="s">
        <v>118</v>
      </c>
      <c r="U51" s="150" t="s">
        <v>13</v>
      </c>
      <c r="V51" s="3">
        <v>545.9</v>
      </c>
      <c r="W51" s="3">
        <v>3834.1</v>
      </c>
      <c r="X51" s="3">
        <v>5136.1000000000004</v>
      </c>
      <c r="Y51" s="3">
        <v>7565.8</v>
      </c>
      <c r="Z51" s="3">
        <v>9103.1</v>
      </c>
      <c r="AA51" s="3">
        <v>9123</v>
      </c>
      <c r="AB51" s="3">
        <v>9123</v>
      </c>
      <c r="AC51" s="3">
        <f>V51+AA51+Z51+Y51+X51+W51+AB51</f>
        <v>44431</v>
      </c>
      <c r="AD51" s="54">
        <v>2027</v>
      </c>
      <c r="AE51" s="96"/>
    </row>
    <row r="52" spans="1:31" s="34" customFormat="1" ht="27" customHeight="1" x14ac:dyDescent="0.3">
      <c r="A52" s="33"/>
      <c r="C52" s="28">
        <v>0</v>
      </c>
      <c r="D52" s="36">
        <v>1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2</v>
      </c>
      <c r="L52" s="36">
        <v>1</v>
      </c>
      <c r="M52" s="36">
        <v>0</v>
      </c>
      <c r="N52" s="36">
        <v>2</v>
      </c>
      <c r="O52" s="36">
        <v>1</v>
      </c>
      <c r="P52" s="36">
        <v>0</v>
      </c>
      <c r="Q52" s="36">
        <v>6</v>
      </c>
      <c r="R52" s="36">
        <v>8</v>
      </c>
      <c r="S52" s="36">
        <v>0</v>
      </c>
      <c r="T52" s="171"/>
      <c r="U52" s="152"/>
      <c r="V52" s="3">
        <v>54042.8</v>
      </c>
      <c r="W52" s="3">
        <v>72847.100000000006</v>
      </c>
      <c r="X52" s="3">
        <v>97584.9</v>
      </c>
      <c r="Y52" s="3">
        <v>143750.1</v>
      </c>
      <c r="Z52" s="39">
        <v>168100.5</v>
      </c>
      <c r="AA52" s="39">
        <v>168477.7</v>
      </c>
      <c r="AB52" s="39">
        <v>168477.7</v>
      </c>
      <c r="AC52" s="3">
        <f>V52+AA52+Z52+Y52+X52+W52+AB52</f>
        <v>873280.8</v>
      </c>
      <c r="AD52" s="54">
        <v>2027</v>
      </c>
      <c r="AE52" s="96"/>
    </row>
    <row r="53" spans="1:31" s="34" customFormat="1" ht="39.75" customHeight="1" x14ac:dyDescent="0.3">
      <c r="A53" s="33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64" t="s">
        <v>55</v>
      </c>
      <c r="U53" s="28" t="s">
        <v>4</v>
      </c>
      <c r="V53" s="3">
        <v>270.10000000000002</v>
      </c>
      <c r="W53" s="3">
        <v>269.39999999999998</v>
      </c>
      <c r="X53" s="3">
        <v>270.60000000000002</v>
      </c>
      <c r="Y53" s="3">
        <v>270.60000000000002</v>
      </c>
      <c r="Z53" s="3">
        <v>270.60000000000002</v>
      </c>
      <c r="AA53" s="3">
        <v>270.60000000000002</v>
      </c>
      <c r="AB53" s="3">
        <v>271.2</v>
      </c>
      <c r="AC53" s="3">
        <v>271.2</v>
      </c>
      <c r="AD53" s="54">
        <v>2027</v>
      </c>
      <c r="AE53" s="96"/>
    </row>
    <row r="54" spans="1:31" s="34" customFormat="1" ht="41.25" customHeight="1" x14ac:dyDescent="0.3">
      <c r="A54" s="33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97" t="s">
        <v>56</v>
      </c>
      <c r="U54" s="52" t="s">
        <v>40</v>
      </c>
      <c r="V54" s="80">
        <v>32304</v>
      </c>
      <c r="W54" s="80">
        <v>36760.1</v>
      </c>
      <c r="X54" s="80">
        <v>42073</v>
      </c>
      <c r="Y54" s="3">
        <v>52688</v>
      </c>
      <c r="Z54" s="3">
        <v>58803</v>
      </c>
      <c r="AA54" s="3">
        <v>58803</v>
      </c>
      <c r="AB54" s="3">
        <v>58803</v>
      </c>
      <c r="AC54" s="3">
        <v>58803</v>
      </c>
      <c r="AD54" s="54">
        <v>2027</v>
      </c>
      <c r="AE54" s="98"/>
    </row>
    <row r="55" spans="1:31" s="70" customFormat="1" ht="41.25" customHeight="1" x14ac:dyDescent="0.3"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76" t="s">
        <v>61</v>
      </c>
      <c r="U55" s="38" t="s">
        <v>13</v>
      </c>
      <c r="V55" s="39">
        <f t="shared" ref="V55" si="4">V57+V65+V66</f>
        <v>134419.20000000001</v>
      </c>
      <c r="W55" s="39">
        <f>W57+W65+W66+W59+W58</f>
        <v>149220.59999999998</v>
      </c>
      <c r="X55" s="39">
        <f>X57+X65+X66+X58+X59</f>
        <v>170074.30000000002</v>
      </c>
      <c r="Y55" s="39">
        <f>Y57+Y65+Y66+Y58+Y59</f>
        <v>204196.09999999998</v>
      </c>
      <c r="Z55" s="39">
        <f>Z57+Z65+Z66+Z58+Z59</f>
        <v>224988.50000000003</v>
      </c>
      <c r="AA55" s="39">
        <f>AA57+AA65+AA66</f>
        <v>220543.2</v>
      </c>
      <c r="AB55" s="39">
        <f>AB57+AB65+AB66</f>
        <v>220543.2</v>
      </c>
      <c r="AC55" s="2">
        <f>AA55+Z55+Y55+X55+W55+V55+AB55</f>
        <v>1323985.1000000001</v>
      </c>
      <c r="AD55" s="40">
        <v>2027</v>
      </c>
    </row>
    <row r="56" spans="1:31" s="70" customFormat="1" ht="39.75" customHeight="1" x14ac:dyDescent="0.3"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56" t="s">
        <v>62</v>
      </c>
      <c r="U56" s="28" t="s">
        <v>14</v>
      </c>
      <c r="V56" s="3">
        <v>13.4</v>
      </c>
      <c r="W56" s="3">
        <v>13.4</v>
      </c>
      <c r="X56" s="3">
        <v>13.4</v>
      </c>
      <c r="Y56" s="3">
        <v>13.4</v>
      </c>
      <c r="Z56" s="3">
        <v>14</v>
      </c>
      <c r="AA56" s="3">
        <v>15.2</v>
      </c>
      <c r="AB56" s="3">
        <v>15.2</v>
      </c>
      <c r="AC56" s="3">
        <f>AA56</f>
        <v>15.2</v>
      </c>
      <c r="AD56" s="54">
        <v>2027</v>
      </c>
    </row>
    <row r="57" spans="1:31" s="34" customFormat="1" ht="26.25" customHeight="1" x14ac:dyDescent="0.45">
      <c r="A57" s="33"/>
      <c r="C57" s="35">
        <v>0</v>
      </c>
      <c r="D57" s="35">
        <v>1</v>
      </c>
      <c r="E57" s="35">
        <v>0</v>
      </c>
      <c r="F57" s="35">
        <v>0</v>
      </c>
      <c r="G57" s="35">
        <v>7</v>
      </c>
      <c r="H57" s="35">
        <v>0</v>
      </c>
      <c r="I57" s="35">
        <v>3</v>
      </c>
      <c r="J57" s="35">
        <v>0</v>
      </c>
      <c r="K57" s="35">
        <v>2</v>
      </c>
      <c r="L57" s="35">
        <v>1</v>
      </c>
      <c r="M57" s="35">
        <v>0</v>
      </c>
      <c r="N57" s="35">
        <v>3</v>
      </c>
      <c r="O57" s="35">
        <v>9</v>
      </c>
      <c r="P57" s="35">
        <v>9</v>
      </c>
      <c r="Q57" s="35">
        <v>9</v>
      </c>
      <c r="R57" s="75">
        <v>9</v>
      </c>
      <c r="S57" s="75">
        <v>9</v>
      </c>
      <c r="T57" s="147" t="s">
        <v>63</v>
      </c>
      <c r="U57" s="61" t="s">
        <v>12</v>
      </c>
      <c r="V57" s="99">
        <v>103033.5</v>
      </c>
      <c r="W57" s="99">
        <v>106086.9</v>
      </c>
      <c r="X57" s="100">
        <v>110276.7</v>
      </c>
      <c r="Y57" s="100">
        <v>120583</v>
      </c>
      <c r="Z57" s="101">
        <v>116150</v>
      </c>
      <c r="AA57" s="3">
        <v>112363.5</v>
      </c>
      <c r="AB57" s="3">
        <v>112363.5</v>
      </c>
      <c r="AC57" s="3">
        <f>V57+AA57+Z57+Y57+X57+W57+AB57</f>
        <v>780857.1</v>
      </c>
      <c r="AD57" s="54">
        <v>2027</v>
      </c>
      <c r="AE57" s="77"/>
    </row>
    <row r="58" spans="1:31" s="34" customFormat="1" ht="23.25" customHeight="1" x14ac:dyDescent="0.3">
      <c r="A58" s="33"/>
      <c r="C58" s="35">
        <v>0</v>
      </c>
      <c r="D58" s="35">
        <v>1</v>
      </c>
      <c r="E58" s="35">
        <v>0</v>
      </c>
      <c r="F58" s="35">
        <v>0</v>
      </c>
      <c r="G58" s="35">
        <v>7</v>
      </c>
      <c r="H58" s="35">
        <v>0</v>
      </c>
      <c r="I58" s="35">
        <v>3</v>
      </c>
      <c r="J58" s="35">
        <v>0</v>
      </c>
      <c r="K58" s="35">
        <v>2</v>
      </c>
      <c r="L58" s="35">
        <v>1</v>
      </c>
      <c r="M58" s="35">
        <v>0</v>
      </c>
      <c r="N58" s="35">
        <v>3</v>
      </c>
      <c r="O58" s="35">
        <v>1</v>
      </c>
      <c r="P58" s="35">
        <v>1</v>
      </c>
      <c r="Q58" s="36">
        <v>3</v>
      </c>
      <c r="R58" s="75">
        <v>9</v>
      </c>
      <c r="S58" s="75">
        <v>0</v>
      </c>
      <c r="T58" s="148"/>
      <c r="U58" s="52" t="s">
        <v>12</v>
      </c>
      <c r="V58" s="80">
        <v>0</v>
      </c>
      <c r="W58" s="80">
        <v>652.4</v>
      </c>
      <c r="X58" s="53">
        <v>667.1</v>
      </c>
      <c r="Y58" s="53">
        <v>652.4</v>
      </c>
      <c r="Z58" s="53">
        <v>652.20000000000005</v>
      </c>
      <c r="AA58" s="53">
        <v>0</v>
      </c>
      <c r="AB58" s="53">
        <v>0</v>
      </c>
      <c r="AC58" s="3">
        <f>V58+AA58+Z58+Y58+X58+W58+AB58</f>
        <v>2624.1</v>
      </c>
      <c r="AD58" s="102">
        <v>2025</v>
      </c>
    </row>
    <row r="59" spans="1:31" s="34" customFormat="1" ht="24.75" customHeight="1" x14ac:dyDescent="0.3">
      <c r="A59" s="33"/>
      <c r="C59" s="35">
        <v>0</v>
      </c>
      <c r="D59" s="35">
        <v>1</v>
      </c>
      <c r="E59" s="35">
        <v>0</v>
      </c>
      <c r="F59" s="35">
        <v>0</v>
      </c>
      <c r="G59" s="35">
        <v>7</v>
      </c>
      <c r="H59" s="35">
        <v>0</v>
      </c>
      <c r="I59" s="35">
        <v>3</v>
      </c>
      <c r="J59" s="35">
        <v>0</v>
      </c>
      <c r="K59" s="35">
        <v>2</v>
      </c>
      <c r="L59" s="35">
        <v>1</v>
      </c>
      <c r="M59" s="35">
        <v>0</v>
      </c>
      <c r="N59" s="35">
        <v>3</v>
      </c>
      <c r="O59" s="35" t="s">
        <v>36</v>
      </c>
      <c r="P59" s="35">
        <v>1</v>
      </c>
      <c r="Q59" s="36">
        <v>3</v>
      </c>
      <c r="R59" s="75">
        <v>9</v>
      </c>
      <c r="S59" s="75">
        <v>0</v>
      </c>
      <c r="T59" s="149"/>
      <c r="U59" s="52" t="s">
        <v>12</v>
      </c>
      <c r="V59" s="80">
        <v>0</v>
      </c>
      <c r="W59" s="80">
        <v>6.6</v>
      </c>
      <c r="X59" s="53">
        <v>6.7</v>
      </c>
      <c r="Y59" s="53">
        <v>6.6</v>
      </c>
      <c r="Z59" s="53">
        <v>6.6</v>
      </c>
      <c r="AA59" s="53">
        <v>0</v>
      </c>
      <c r="AB59" s="53">
        <v>0</v>
      </c>
      <c r="AC59" s="3">
        <f>V59+AA59+Z59+Y59+X59+W59+AB59</f>
        <v>26.5</v>
      </c>
      <c r="AD59" s="102">
        <v>2025</v>
      </c>
    </row>
    <row r="60" spans="1:31" s="34" customFormat="1" ht="56.25" customHeight="1" x14ac:dyDescent="0.35">
      <c r="A60" s="3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56" t="s">
        <v>64</v>
      </c>
      <c r="U60" s="28" t="s">
        <v>4</v>
      </c>
      <c r="V60" s="94">
        <v>1810</v>
      </c>
      <c r="W60" s="94">
        <v>1803</v>
      </c>
      <c r="X60" s="94">
        <v>1852</v>
      </c>
      <c r="Y60" s="94">
        <v>1835</v>
      </c>
      <c r="Z60" s="94">
        <v>1813</v>
      </c>
      <c r="AA60" s="94">
        <v>1813</v>
      </c>
      <c r="AB60" s="94">
        <v>1813</v>
      </c>
      <c r="AC60" s="94">
        <v>1813</v>
      </c>
      <c r="AD60" s="54">
        <v>2027</v>
      </c>
    </row>
    <row r="61" spans="1:31" s="34" customFormat="1" ht="57.75" customHeight="1" x14ac:dyDescent="0.5">
      <c r="A61" s="3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93"/>
      <c r="O61" s="93"/>
      <c r="P61" s="93"/>
      <c r="Q61" s="93"/>
      <c r="R61" s="93"/>
      <c r="S61" s="93"/>
      <c r="T61" s="56" t="s">
        <v>65</v>
      </c>
      <c r="U61" s="28" t="s">
        <v>4</v>
      </c>
      <c r="V61" s="1">
        <v>580</v>
      </c>
      <c r="W61" s="1">
        <v>587</v>
      </c>
      <c r="X61" s="1">
        <v>570</v>
      </c>
      <c r="Y61" s="1">
        <v>575</v>
      </c>
      <c r="Z61" s="1">
        <v>580</v>
      </c>
      <c r="AA61" s="1">
        <v>580</v>
      </c>
      <c r="AB61" s="1">
        <v>580</v>
      </c>
      <c r="AC61" s="1">
        <v>580</v>
      </c>
      <c r="AD61" s="54">
        <v>2027</v>
      </c>
      <c r="AE61" s="104"/>
    </row>
    <row r="62" spans="1:31" s="34" customFormat="1" ht="39" customHeight="1" x14ac:dyDescent="0.3">
      <c r="A62" s="33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5"/>
      <c r="O62" s="35"/>
      <c r="P62" s="35"/>
      <c r="Q62" s="35"/>
      <c r="R62" s="35"/>
      <c r="S62" s="35"/>
      <c r="T62" s="64" t="s">
        <v>66</v>
      </c>
      <c r="U62" s="28" t="s">
        <v>43</v>
      </c>
      <c r="V62" s="94">
        <v>358540</v>
      </c>
      <c r="W62" s="94">
        <v>704561</v>
      </c>
      <c r="X62" s="105">
        <v>697139.5</v>
      </c>
      <c r="Y62" s="105">
        <v>762651.5</v>
      </c>
      <c r="Z62" s="105">
        <v>743128.5</v>
      </c>
      <c r="AA62" s="105">
        <v>741179.5</v>
      </c>
      <c r="AB62" s="105" t="s">
        <v>125</v>
      </c>
      <c r="AC62" s="105">
        <v>741179.5</v>
      </c>
      <c r="AD62" s="54">
        <v>2027</v>
      </c>
    </row>
    <row r="63" spans="1:31" s="34" customFormat="1" ht="37.5" customHeight="1" x14ac:dyDescent="0.3">
      <c r="A63" s="33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56" t="s">
        <v>67</v>
      </c>
      <c r="U63" s="28" t="s">
        <v>33</v>
      </c>
      <c r="V63" s="71">
        <v>1</v>
      </c>
      <c r="W63" s="71">
        <v>1</v>
      </c>
      <c r="X63" s="71">
        <v>1</v>
      </c>
      <c r="Y63" s="71">
        <v>1</v>
      </c>
      <c r="Z63" s="71">
        <v>1</v>
      </c>
      <c r="AA63" s="71">
        <v>1</v>
      </c>
      <c r="AB63" s="71">
        <v>1</v>
      </c>
      <c r="AC63" s="71">
        <v>1</v>
      </c>
      <c r="AD63" s="54">
        <v>2027</v>
      </c>
    </row>
    <row r="64" spans="1:31" s="34" customFormat="1" ht="53.25" customHeight="1" x14ac:dyDescent="0.55000000000000004">
      <c r="A64" s="33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4" t="s">
        <v>88</v>
      </c>
      <c r="U64" s="28" t="s">
        <v>4</v>
      </c>
      <c r="V64" s="94">
        <v>85</v>
      </c>
      <c r="W64" s="94">
        <v>110</v>
      </c>
      <c r="X64" s="94">
        <v>82</v>
      </c>
      <c r="Y64" s="94">
        <v>100</v>
      </c>
      <c r="Z64" s="94">
        <v>100</v>
      </c>
      <c r="AA64" s="94">
        <v>100</v>
      </c>
      <c r="AB64" s="94">
        <v>100</v>
      </c>
      <c r="AC64" s="71">
        <f>AA64</f>
        <v>100</v>
      </c>
      <c r="AD64" s="54">
        <v>2027</v>
      </c>
      <c r="AE64" s="83"/>
    </row>
    <row r="65" spans="1:31" s="34" customFormat="1" ht="30.75" customHeight="1" x14ac:dyDescent="0.3">
      <c r="A65" s="33"/>
      <c r="C65" s="28">
        <v>0</v>
      </c>
      <c r="D65" s="36">
        <v>1</v>
      </c>
      <c r="E65" s="36">
        <v>0</v>
      </c>
      <c r="F65" s="36">
        <v>0</v>
      </c>
      <c r="G65" s="36">
        <v>7</v>
      </c>
      <c r="H65" s="36">
        <v>0</v>
      </c>
      <c r="I65" s="36">
        <v>3</v>
      </c>
      <c r="J65" s="36">
        <v>0</v>
      </c>
      <c r="K65" s="36">
        <v>2</v>
      </c>
      <c r="L65" s="36">
        <v>1</v>
      </c>
      <c r="M65" s="36">
        <v>0</v>
      </c>
      <c r="N65" s="36">
        <v>3</v>
      </c>
      <c r="O65" s="36" t="s">
        <v>36</v>
      </c>
      <c r="P65" s="36">
        <v>0</v>
      </c>
      <c r="Q65" s="36">
        <v>6</v>
      </c>
      <c r="R65" s="36">
        <v>9</v>
      </c>
      <c r="S65" s="36">
        <v>0</v>
      </c>
      <c r="T65" s="172" t="s">
        <v>68</v>
      </c>
      <c r="U65" s="146" t="s">
        <v>13</v>
      </c>
      <c r="V65" s="3">
        <v>1024</v>
      </c>
      <c r="W65" s="3">
        <v>1419.4</v>
      </c>
      <c r="X65" s="3">
        <v>2956.2</v>
      </c>
      <c r="Y65" s="3">
        <v>4147.7</v>
      </c>
      <c r="Z65" s="3">
        <v>5527.9</v>
      </c>
      <c r="AA65" s="3">
        <v>5527.9</v>
      </c>
      <c r="AB65" s="3">
        <v>5527.9</v>
      </c>
      <c r="AC65" s="3">
        <f>V65+AA65+Z65+Y65+X65+W65+AB65</f>
        <v>26131</v>
      </c>
      <c r="AD65" s="54">
        <v>2027</v>
      </c>
    </row>
    <row r="66" spans="1:31" s="34" customFormat="1" ht="33" customHeight="1" x14ac:dyDescent="0.3">
      <c r="A66" s="33"/>
      <c r="C66" s="28">
        <v>0</v>
      </c>
      <c r="D66" s="36">
        <v>1</v>
      </c>
      <c r="E66" s="36">
        <v>0</v>
      </c>
      <c r="F66" s="36">
        <v>0</v>
      </c>
      <c r="G66" s="36">
        <v>7</v>
      </c>
      <c r="H66" s="36">
        <v>0</v>
      </c>
      <c r="I66" s="36">
        <v>3</v>
      </c>
      <c r="J66" s="36">
        <v>0</v>
      </c>
      <c r="K66" s="36">
        <v>2</v>
      </c>
      <c r="L66" s="36">
        <v>1</v>
      </c>
      <c r="M66" s="36">
        <v>0</v>
      </c>
      <c r="N66" s="36">
        <v>3</v>
      </c>
      <c r="O66" s="36">
        <v>1</v>
      </c>
      <c r="P66" s="36">
        <v>0</v>
      </c>
      <c r="Q66" s="36">
        <v>6</v>
      </c>
      <c r="R66" s="36">
        <v>9</v>
      </c>
      <c r="S66" s="36">
        <v>0</v>
      </c>
      <c r="T66" s="172"/>
      <c r="U66" s="146"/>
      <c r="V66" s="3">
        <v>30361.7</v>
      </c>
      <c r="W66" s="3">
        <v>41055.300000000003</v>
      </c>
      <c r="X66" s="3">
        <v>56167.6</v>
      </c>
      <c r="Y66" s="3">
        <v>78806.399999999994</v>
      </c>
      <c r="Z66" s="39">
        <v>102651.8</v>
      </c>
      <c r="AA66" s="39">
        <v>102651.8</v>
      </c>
      <c r="AB66" s="39">
        <v>102651.8</v>
      </c>
      <c r="AC66" s="3">
        <f>V66+AA66+Z66+Y66+X66+W66+AB66</f>
        <v>514346.39999999991</v>
      </c>
      <c r="AD66" s="54">
        <v>2027</v>
      </c>
    </row>
    <row r="67" spans="1:31" s="34" customFormat="1" ht="59.25" customHeight="1" x14ac:dyDescent="0.3">
      <c r="A67" s="33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64" t="s">
        <v>69</v>
      </c>
      <c r="U67" s="28" t="s">
        <v>4</v>
      </c>
      <c r="V67" s="106">
        <v>186</v>
      </c>
      <c r="W67" s="106">
        <v>187</v>
      </c>
      <c r="X67" s="106">
        <v>191</v>
      </c>
      <c r="Y67" s="106">
        <v>196</v>
      </c>
      <c r="Z67" s="106">
        <v>197</v>
      </c>
      <c r="AA67" s="106">
        <v>197</v>
      </c>
      <c r="AB67" s="106">
        <v>197</v>
      </c>
      <c r="AC67" s="106">
        <v>197</v>
      </c>
      <c r="AD67" s="54">
        <v>2027</v>
      </c>
    </row>
    <row r="68" spans="1:31" s="34" customFormat="1" ht="78" customHeight="1" x14ac:dyDescent="0.3">
      <c r="A68" s="33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56" t="s">
        <v>70</v>
      </c>
      <c r="U68" s="38" t="s">
        <v>12</v>
      </c>
      <c r="V68" s="2">
        <f>V71+V73+V75+V77+V79</f>
        <v>9675.6</v>
      </c>
      <c r="W68" s="2">
        <f>W71</f>
        <v>8165.5</v>
      </c>
      <c r="X68" s="2">
        <f>X71+X77+X75+X79</f>
        <v>1673.4</v>
      </c>
      <c r="Y68" s="2">
        <f>Y71+Y77+Y75+Y79+Y73</f>
        <v>9142.1999999999989</v>
      </c>
      <c r="Z68" s="2">
        <f>Z71+Z77+Z75+Z79+Z73+Z81+Z82+Z83+Z85+Z86+Z91+Z92</f>
        <v>21731.400000000005</v>
      </c>
      <c r="AA68" s="2">
        <f>AA71+AA77+AA75+AA79+AA91</f>
        <v>38645</v>
      </c>
      <c r="AB68" s="2">
        <f>AB71+AB77+AB75+AB79</f>
        <v>56415.899999999994</v>
      </c>
      <c r="AC68" s="2">
        <f>AC71+AC73+AC75+AC77+AC79+AC81+AC82+AC83+AC85+AC86+AC91+AC92</f>
        <v>145449.00000000003</v>
      </c>
      <c r="AD68" s="40">
        <v>2027</v>
      </c>
      <c r="AE68" s="107"/>
    </row>
    <row r="69" spans="1:31" s="34" customFormat="1" ht="38.25" customHeight="1" x14ac:dyDescent="0.3">
      <c r="A69" s="33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56" t="s">
        <v>71</v>
      </c>
      <c r="U69" s="28" t="s">
        <v>3</v>
      </c>
      <c r="V69" s="108">
        <v>15</v>
      </c>
      <c r="W69" s="108">
        <v>15</v>
      </c>
      <c r="X69" s="108">
        <v>15</v>
      </c>
      <c r="Y69" s="108">
        <v>15</v>
      </c>
      <c r="Z69" s="108">
        <v>15</v>
      </c>
      <c r="AA69" s="108">
        <v>15</v>
      </c>
      <c r="AB69" s="108">
        <v>15</v>
      </c>
      <c r="AC69" s="108">
        <v>15</v>
      </c>
      <c r="AD69" s="54">
        <v>2027</v>
      </c>
    </row>
    <row r="70" spans="1:31" s="34" customFormat="1" ht="117" customHeight="1" x14ac:dyDescent="0.3">
      <c r="A70" s="109"/>
      <c r="B70" s="110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56" t="s">
        <v>72</v>
      </c>
      <c r="U70" s="28" t="s">
        <v>14</v>
      </c>
      <c r="V70" s="3">
        <v>33.299999999999997</v>
      </c>
      <c r="W70" s="3">
        <v>33.299999999999997</v>
      </c>
      <c r="X70" s="3">
        <v>33.299999999999997</v>
      </c>
      <c r="Y70" s="3">
        <v>43.9</v>
      </c>
      <c r="Z70" s="3">
        <v>56.1</v>
      </c>
      <c r="AA70" s="3">
        <v>56.1</v>
      </c>
      <c r="AB70" s="3">
        <v>56.1</v>
      </c>
      <c r="AC70" s="3">
        <v>56.1</v>
      </c>
      <c r="AD70" s="54">
        <v>2027</v>
      </c>
    </row>
    <row r="71" spans="1:31" s="34" customFormat="1" ht="59.25" customHeight="1" x14ac:dyDescent="0.3">
      <c r="A71" s="33"/>
      <c r="C71" s="35">
        <v>0</v>
      </c>
      <c r="D71" s="35">
        <v>1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2</v>
      </c>
      <c r="L71" s="35">
        <v>1</v>
      </c>
      <c r="M71" s="35">
        <v>0</v>
      </c>
      <c r="N71" s="35">
        <v>4</v>
      </c>
      <c r="O71" s="35">
        <v>9</v>
      </c>
      <c r="P71" s="35">
        <v>9</v>
      </c>
      <c r="Q71" s="79">
        <v>9</v>
      </c>
      <c r="R71" s="75">
        <v>9</v>
      </c>
      <c r="S71" s="75">
        <v>9</v>
      </c>
      <c r="T71" s="111" t="s">
        <v>110</v>
      </c>
      <c r="U71" s="28" t="s">
        <v>13</v>
      </c>
      <c r="V71" s="105">
        <f>1126.4+8549.2</f>
        <v>9675.6</v>
      </c>
      <c r="W71" s="105">
        <v>8165.5</v>
      </c>
      <c r="X71" s="105">
        <v>607</v>
      </c>
      <c r="Y71" s="3">
        <v>5415.4</v>
      </c>
      <c r="Z71" s="105">
        <v>13159.6</v>
      </c>
      <c r="AA71" s="105">
        <v>11049.4</v>
      </c>
      <c r="AB71" s="105">
        <v>30894.1</v>
      </c>
      <c r="AC71" s="3">
        <f>V71+AA71+Z71+Y71+X71+W71+AB71</f>
        <v>78966.600000000006</v>
      </c>
      <c r="AD71" s="54">
        <v>2027</v>
      </c>
    </row>
    <row r="72" spans="1:31" s="34" customFormat="1" ht="39.75" customHeight="1" x14ac:dyDescent="0.35">
      <c r="A72" s="3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56" t="s">
        <v>102</v>
      </c>
      <c r="U72" s="28" t="s">
        <v>3</v>
      </c>
      <c r="V72" s="108">
        <v>2</v>
      </c>
      <c r="W72" s="1">
        <v>2</v>
      </c>
      <c r="X72" s="94">
        <v>1</v>
      </c>
      <c r="Y72" s="94">
        <v>2</v>
      </c>
      <c r="Z72" s="1">
        <v>2</v>
      </c>
      <c r="AA72" s="1">
        <v>3</v>
      </c>
      <c r="AB72" s="1">
        <v>2</v>
      </c>
      <c r="AC72" s="108">
        <f>V72+W72+X72+Y72+Z72+AA72+AB72</f>
        <v>14</v>
      </c>
      <c r="AD72" s="54">
        <v>2027</v>
      </c>
      <c r="AE72" s="112"/>
    </row>
    <row r="73" spans="1:31" s="34" customFormat="1" ht="58.5" customHeight="1" x14ac:dyDescent="0.3">
      <c r="A73" s="33"/>
      <c r="C73" s="35">
        <v>0</v>
      </c>
      <c r="D73" s="35">
        <v>1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2</v>
      </c>
      <c r="L73" s="35">
        <v>1</v>
      </c>
      <c r="M73" s="35">
        <v>0</v>
      </c>
      <c r="N73" s="35">
        <v>4</v>
      </c>
      <c r="O73" s="35">
        <v>9</v>
      </c>
      <c r="P73" s="35">
        <v>9</v>
      </c>
      <c r="Q73" s="79">
        <v>9</v>
      </c>
      <c r="R73" s="75">
        <v>9</v>
      </c>
      <c r="S73" s="75">
        <v>9</v>
      </c>
      <c r="T73" s="56" t="s">
        <v>73</v>
      </c>
      <c r="U73" s="28" t="s">
        <v>13</v>
      </c>
      <c r="V73" s="105">
        <v>0</v>
      </c>
      <c r="W73" s="105">
        <v>0</v>
      </c>
      <c r="X73" s="105">
        <v>0</v>
      </c>
      <c r="Y73" s="105">
        <v>729.1</v>
      </c>
      <c r="Z73" s="105">
        <v>659.3</v>
      </c>
      <c r="AA73" s="105">
        <v>0</v>
      </c>
      <c r="AB73" s="105">
        <v>0</v>
      </c>
      <c r="AC73" s="3">
        <f>V73+AA73+Z73+Y73+X73+W73+AB73</f>
        <v>1388.4</v>
      </c>
      <c r="AD73" s="54">
        <v>2025</v>
      </c>
    </row>
    <row r="74" spans="1:31" s="34" customFormat="1" ht="63.75" customHeight="1" x14ac:dyDescent="0.3">
      <c r="A74" s="33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56" t="s">
        <v>97</v>
      </c>
      <c r="U74" s="28" t="s">
        <v>3</v>
      </c>
      <c r="V74" s="1">
        <v>0</v>
      </c>
      <c r="W74" s="94">
        <v>0</v>
      </c>
      <c r="X74" s="94">
        <v>0</v>
      </c>
      <c r="Y74" s="94">
        <v>3</v>
      </c>
      <c r="Z74" s="1">
        <v>3</v>
      </c>
      <c r="AA74" s="1">
        <v>0</v>
      </c>
      <c r="AB74" s="1">
        <v>0</v>
      </c>
      <c r="AC74" s="94">
        <f>Y74+Z74</f>
        <v>6</v>
      </c>
      <c r="AD74" s="54">
        <v>2025</v>
      </c>
    </row>
    <row r="75" spans="1:31" s="70" customFormat="1" ht="60.75" customHeight="1" x14ac:dyDescent="0.3">
      <c r="C75" s="36">
        <v>0</v>
      </c>
      <c r="D75" s="36">
        <v>1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2</v>
      </c>
      <c r="L75" s="36">
        <v>1</v>
      </c>
      <c r="M75" s="36">
        <v>0</v>
      </c>
      <c r="N75" s="36">
        <v>4</v>
      </c>
      <c r="O75" s="36">
        <v>9</v>
      </c>
      <c r="P75" s="36">
        <v>9</v>
      </c>
      <c r="Q75" s="36">
        <v>9</v>
      </c>
      <c r="R75" s="36">
        <v>9</v>
      </c>
      <c r="S75" s="36">
        <v>9</v>
      </c>
      <c r="T75" s="56" t="s">
        <v>74</v>
      </c>
      <c r="U75" s="28" t="s">
        <v>13</v>
      </c>
      <c r="V75" s="105">
        <v>0</v>
      </c>
      <c r="W75" s="105">
        <v>0</v>
      </c>
      <c r="X75" s="105">
        <v>1066.4000000000001</v>
      </c>
      <c r="Y75" s="105">
        <v>2397.6999999999998</v>
      </c>
      <c r="Z75" s="105">
        <v>1405.4</v>
      </c>
      <c r="AA75" s="105">
        <v>437.5</v>
      </c>
      <c r="AB75" s="105">
        <v>312.5</v>
      </c>
      <c r="AC75" s="3">
        <f>V75+AA75+Z75+Y75+X75+W75+AB75</f>
        <v>5619.5</v>
      </c>
      <c r="AD75" s="54">
        <v>2027</v>
      </c>
    </row>
    <row r="76" spans="1:31" s="70" customFormat="1" ht="60.75" customHeight="1" x14ac:dyDescent="0.3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56" t="s">
        <v>98</v>
      </c>
      <c r="U76" s="28" t="s">
        <v>3</v>
      </c>
      <c r="V76" s="113" t="s">
        <v>16</v>
      </c>
      <c r="W76" s="1">
        <v>0</v>
      </c>
      <c r="X76" s="1">
        <v>1</v>
      </c>
      <c r="Y76" s="1">
        <v>4</v>
      </c>
      <c r="Z76" s="1">
        <v>5</v>
      </c>
      <c r="AA76" s="1">
        <v>5</v>
      </c>
      <c r="AB76" s="1">
        <v>5</v>
      </c>
      <c r="AC76" s="113" t="s">
        <v>18</v>
      </c>
      <c r="AD76" s="54">
        <v>2027</v>
      </c>
      <c r="AE76" s="114"/>
    </row>
    <row r="77" spans="1:31" s="34" customFormat="1" ht="44.25" customHeight="1" x14ac:dyDescent="0.45">
      <c r="A77" s="33"/>
      <c r="C77" s="35">
        <v>0</v>
      </c>
      <c r="D77" s="35">
        <v>1</v>
      </c>
      <c r="E77" s="35">
        <v>0</v>
      </c>
      <c r="F77" s="35">
        <v>0</v>
      </c>
      <c r="G77" s="35">
        <v>7</v>
      </c>
      <c r="H77" s="35">
        <v>0</v>
      </c>
      <c r="I77" s="35">
        <v>3</v>
      </c>
      <c r="J77" s="35">
        <v>0</v>
      </c>
      <c r="K77" s="35">
        <v>2</v>
      </c>
      <c r="L77" s="35">
        <v>1</v>
      </c>
      <c r="M77" s="35" t="s">
        <v>139</v>
      </c>
      <c r="N77" s="35">
        <v>5</v>
      </c>
      <c r="O77" s="35">
        <v>5</v>
      </c>
      <c r="P77" s="35">
        <v>5</v>
      </c>
      <c r="Q77" s="35">
        <v>1</v>
      </c>
      <c r="R77" s="74">
        <v>9</v>
      </c>
      <c r="S77" s="75">
        <v>5</v>
      </c>
      <c r="T77" s="56" t="s">
        <v>138</v>
      </c>
      <c r="U77" s="28" t="s">
        <v>12</v>
      </c>
      <c r="V77" s="115">
        <v>0</v>
      </c>
      <c r="W77" s="105">
        <v>0</v>
      </c>
      <c r="X77" s="105">
        <v>0</v>
      </c>
      <c r="Y77" s="105">
        <v>0</v>
      </c>
      <c r="Z77" s="105">
        <v>3604.1</v>
      </c>
      <c r="AA77" s="105">
        <v>0</v>
      </c>
      <c r="AB77" s="105">
        <v>0</v>
      </c>
      <c r="AC77" s="3">
        <f>V77+AA77+Z77+Y77+X77+W77+AB77</f>
        <v>3604.1</v>
      </c>
      <c r="AD77" s="54">
        <v>2025</v>
      </c>
      <c r="AE77" s="77"/>
    </row>
    <row r="78" spans="1:31" s="34" customFormat="1" ht="54.75" customHeight="1" x14ac:dyDescent="0.3">
      <c r="A78" s="33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56" t="s">
        <v>99</v>
      </c>
      <c r="U78" s="28" t="s">
        <v>3</v>
      </c>
      <c r="V78" s="1">
        <v>0</v>
      </c>
      <c r="W78" s="1">
        <v>0</v>
      </c>
      <c r="X78" s="1">
        <v>0</v>
      </c>
      <c r="Y78" s="1">
        <v>0</v>
      </c>
      <c r="Z78" s="1">
        <v>1</v>
      </c>
      <c r="AA78" s="1">
        <v>0</v>
      </c>
      <c r="AB78" s="1">
        <v>0</v>
      </c>
      <c r="AC78" s="113" t="s">
        <v>140</v>
      </c>
      <c r="AD78" s="54">
        <v>2025</v>
      </c>
    </row>
    <row r="79" spans="1:31" s="34" customFormat="1" ht="39.75" customHeight="1" x14ac:dyDescent="0.3">
      <c r="A79" s="33"/>
      <c r="C79" s="78">
        <v>0</v>
      </c>
      <c r="D79" s="35">
        <v>1</v>
      </c>
      <c r="E79" s="35">
        <v>0</v>
      </c>
      <c r="F79" s="35">
        <v>0</v>
      </c>
      <c r="G79" s="35">
        <v>8</v>
      </c>
      <c r="H79" s="35">
        <v>0</v>
      </c>
      <c r="I79" s="35">
        <v>1</v>
      </c>
      <c r="J79" s="35">
        <v>0</v>
      </c>
      <c r="K79" s="35">
        <v>2</v>
      </c>
      <c r="L79" s="35">
        <v>1</v>
      </c>
      <c r="M79" s="35">
        <v>0</v>
      </c>
      <c r="N79" s="35">
        <v>4</v>
      </c>
      <c r="O79" s="35">
        <v>9</v>
      </c>
      <c r="P79" s="35">
        <v>9</v>
      </c>
      <c r="Q79" s="79">
        <v>9</v>
      </c>
      <c r="R79" s="75">
        <v>9</v>
      </c>
      <c r="S79" s="75">
        <v>9</v>
      </c>
      <c r="T79" s="56" t="s">
        <v>112</v>
      </c>
      <c r="U79" s="28" t="s">
        <v>13</v>
      </c>
      <c r="V79" s="105">
        <v>0</v>
      </c>
      <c r="W79" s="105">
        <v>0</v>
      </c>
      <c r="X79" s="105">
        <v>0</v>
      </c>
      <c r="Y79" s="105">
        <v>600</v>
      </c>
      <c r="Z79" s="105">
        <v>697.9</v>
      </c>
      <c r="AA79" s="105">
        <v>11772.3</v>
      </c>
      <c r="AB79" s="105">
        <v>25209.3</v>
      </c>
      <c r="AC79" s="3">
        <f>V79+AA79+Z79+Y79+X79+W79+AB79</f>
        <v>38279.5</v>
      </c>
      <c r="AD79" s="54">
        <v>2027</v>
      </c>
    </row>
    <row r="80" spans="1:31" s="34" customFormat="1" ht="71.25" customHeight="1" x14ac:dyDescent="0.3">
      <c r="A80" s="116"/>
      <c r="B80" s="117"/>
      <c r="C80" s="118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8"/>
      <c r="T80" s="56" t="s">
        <v>113</v>
      </c>
      <c r="U80" s="28" t="s">
        <v>3</v>
      </c>
      <c r="V80" s="1">
        <v>0</v>
      </c>
      <c r="W80" s="1">
        <v>0</v>
      </c>
      <c r="X80" s="1">
        <v>0</v>
      </c>
      <c r="Y80" s="1">
        <v>1</v>
      </c>
      <c r="Z80" s="1">
        <v>1</v>
      </c>
      <c r="AA80" s="1">
        <v>1</v>
      </c>
      <c r="AB80" s="1">
        <v>1</v>
      </c>
      <c r="AC80" s="1">
        <v>4</v>
      </c>
      <c r="AD80" s="54">
        <v>2027</v>
      </c>
    </row>
    <row r="81" spans="1:33" s="34" customFormat="1" ht="30.75" customHeight="1" x14ac:dyDescent="0.3">
      <c r="A81" s="33"/>
      <c r="C81" s="35">
        <v>0</v>
      </c>
      <c r="D81" s="35">
        <v>1</v>
      </c>
      <c r="E81" s="35">
        <v>0</v>
      </c>
      <c r="F81" s="35">
        <v>0</v>
      </c>
      <c r="G81" s="35">
        <v>8</v>
      </c>
      <c r="H81" s="35">
        <v>0</v>
      </c>
      <c r="I81" s="35">
        <v>1</v>
      </c>
      <c r="J81" s="35">
        <v>0</v>
      </c>
      <c r="K81" s="35">
        <v>2</v>
      </c>
      <c r="L81" s="35">
        <v>1</v>
      </c>
      <c r="M81" s="35">
        <v>0</v>
      </c>
      <c r="N81" s="35">
        <v>4</v>
      </c>
      <c r="O81" s="35">
        <v>1</v>
      </c>
      <c r="P81" s="35">
        <v>9</v>
      </c>
      <c r="Q81" s="35">
        <v>0</v>
      </c>
      <c r="R81" s="75">
        <v>7</v>
      </c>
      <c r="S81" s="75">
        <v>5</v>
      </c>
      <c r="T81" s="147" t="s">
        <v>137</v>
      </c>
      <c r="U81" s="150" t="s">
        <v>13</v>
      </c>
      <c r="V81" s="3">
        <v>0</v>
      </c>
      <c r="W81" s="3">
        <v>0</v>
      </c>
      <c r="X81" s="3">
        <v>0</v>
      </c>
      <c r="Y81" s="3">
        <v>0</v>
      </c>
      <c r="Z81" s="3">
        <v>711</v>
      </c>
      <c r="AA81" s="3">
        <v>0</v>
      </c>
      <c r="AB81" s="3">
        <v>0</v>
      </c>
      <c r="AC81" s="3">
        <v>711</v>
      </c>
      <c r="AD81" s="54">
        <v>2025</v>
      </c>
    </row>
    <row r="82" spans="1:33" s="34" customFormat="1" ht="25.5" customHeight="1" x14ac:dyDescent="0.3">
      <c r="A82" s="33"/>
      <c r="C82" s="35">
        <v>0</v>
      </c>
      <c r="D82" s="35">
        <v>1</v>
      </c>
      <c r="E82" s="35">
        <v>0</v>
      </c>
      <c r="F82" s="35">
        <v>0</v>
      </c>
      <c r="G82" s="35">
        <v>8</v>
      </c>
      <c r="H82" s="35">
        <v>0</v>
      </c>
      <c r="I82" s="35">
        <v>1</v>
      </c>
      <c r="J82" s="35">
        <v>0</v>
      </c>
      <c r="K82" s="35">
        <v>2</v>
      </c>
      <c r="L82" s="35">
        <v>1</v>
      </c>
      <c r="M82" s="35">
        <v>0</v>
      </c>
      <c r="N82" s="35">
        <v>4</v>
      </c>
      <c r="O82" s="35" t="s">
        <v>36</v>
      </c>
      <c r="P82" s="35">
        <v>9</v>
      </c>
      <c r="Q82" s="35">
        <v>0</v>
      </c>
      <c r="R82" s="75">
        <v>7</v>
      </c>
      <c r="S82" s="75">
        <v>5</v>
      </c>
      <c r="T82" s="148"/>
      <c r="U82" s="151"/>
      <c r="V82" s="3">
        <v>0</v>
      </c>
      <c r="W82" s="3">
        <v>0</v>
      </c>
      <c r="X82" s="3">
        <v>0</v>
      </c>
      <c r="Y82" s="3">
        <v>0</v>
      </c>
      <c r="Z82" s="3">
        <v>15</v>
      </c>
      <c r="AA82" s="3">
        <v>0</v>
      </c>
      <c r="AB82" s="3">
        <v>0</v>
      </c>
      <c r="AC82" s="3">
        <v>15</v>
      </c>
      <c r="AD82" s="54">
        <v>2025</v>
      </c>
    </row>
    <row r="83" spans="1:33" s="34" customFormat="1" ht="26.25" customHeight="1" x14ac:dyDescent="0.3">
      <c r="A83" s="33"/>
      <c r="C83" s="35">
        <v>0</v>
      </c>
      <c r="D83" s="35">
        <v>1</v>
      </c>
      <c r="E83" s="35">
        <v>0</v>
      </c>
      <c r="F83" s="35">
        <v>0</v>
      </c>
      <c r="G83" s="35">
        <v>8</v>
      </c>
      <c r="H83" s="35">
        <v>0</v>
      </c>
      <c r="I83" s="35">
        <v>1</v>
      </c>
      <c r="J83" s="35">
        <v>0</v>
      </c>
      <c r="K83" s="35">
        <v>2</v>
      </c>
      <c r="L83" s="35">
        <v>1</v>
      </c>
      <c r="M83" s="35">
        <v>0</v>
      </c>
      <c r="N83" s="35">
        <v>4</v>
      </c>
      <c r="O83" s="35" t="s">
        <v>36</v>
      </c>
      <c r="P83" s="35">
        <v>9</v>
      </c>
      <c r="Q83" s="35" t="s">
        <v>121</v>
      </c>
      <c r="R83" s="75">
        <v>7</v>
      </c>
      <c r="S83" s="75">
        <v>5</v>
      </c>
      <c r="T83" s="149"/>
      <c r="U83" s="152"/>
      <c r="V83" s="3">
        <v>0</v>
      </c>
      <c r="W83" s="3">
        <v>0</v>
      </c>
      <c r="X83" s="3">
        <v>0</v>
      </c>
      <c r="Y83" s="3">
        <v>0</v>
      </c>
      <c r="Z83" s="3">
        <v>264</v>
      </c>
      <c r="AA83" s="3">
        <v>0</v>
      </c>
      <c r="AB83" s="3">
        <v>0</v>
      </c>
      <c r="AC83" s="3">
        <v>264</v>
      </c>
      <c r="AD83" s="54">
        <v>2025</v>
      </c>
    </row>
    <row r="84" spans="1:33" s="34" customFormat="1" ht="25.5" customHeight="1" x14ac:dyDescent="0.3">
      <c r="A84" s="33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56" t="s">
        <v>134</v>
      </c>
      <c r="U84" s="28" t="s">
        <v>3</v>
      </c>
      <c r="V84" s="1">
        <v>0</v>
      </c>
      <c r="W84" s="1">
        <v>0</v>
      </c>
      <c r="X84" s="1">
        <v>0</v>
      </c>
      <c r="Y84" s="1">
        <v>0</v>
      </c>
      <c r="Z84" s="1">
        <v>55</v>
      </c>
      <c r="AA84" s="1">
        <v>0</v>
      </c>
      <c r="AB84" s="1">
        <v>0</v>
      </c>
      <c r="AC84" s="1">
        <v>55</v>
      </c>
      <c r="AD84" s="54">
        <v>2025</v>
      </c>
    </row>
    <row r="85" spans="1:33" s="34" customFormat="1" ht="27" customHeight="1" x14ac:dyDescent="0.3">
      <c r="A85" s="33"/>
      <c r="C85" s="35">
        <v>0</v>
      </c>
      <c r="D85" s="35">
        <v>1</v>
      </c>
      <c r="E85" s="35">
        <v>0</v>
      </c>
      <c r="F85" s="36">
        <v>0</v>
      </c>
      <c r="G85" s="36">
        <v>7</v>
      </c>
      <c r="H85" s="36">
        <v>0</v>
      </c>
      <c r="I85" s="36">
        <v>3</v>
      </c>
      <c r="J85" s="36">
        <v>0</v>
      </c>
      <c r="K85" s="36">
        <v>2</v>
      </c>
      <c r="L85" s="36">
        <v>1</v>
      </c>
      <c r="M85" s="36">
        <v>0</v>
      </c>
      <c r="N85" s="36">
        <v>4</v>
      </c>
      <c r="O85" s="36" t="s">
        <v>36</v>
      </c>
      <c r="P85" s="36">
        <v>1</v>
      </c>
      <c r="Q85" s="36">
        <v>5</v>
      </c>
      <c r="R85" s="36">
        <v>4</v>
      </c>
      <c r="S85" s="36">
        <v>0</v>
      </c>
      <c r="T85" s="147" t="s">
        <v>144</v>
      </c>
      <c r="U85" s="150" t="s">
        <v>12</v>
      </c>
      <c r="V85" s="115">
        <v>0</v>
      </c>
      <c r="W85" s="115">
        <v>0</v>
      </c>
      <c r="X85" s="115">
        <v>0</v>
      </c>
      <c r="Y85" s="115">
        <v>0</v>
      </c>
      <c r="Z85" s="1">
        <v>81.8</v>
      </c>
      <c r="AA85" s="115">
        <v>0</v>
      </c>
      <c r="AB85" s="115">
        <v>0</v>
      </c>
      <c r="AC85" s="1">
        <f>Z85</f>
        <v>81.8</v>
      </c>
      <c r="AD85" s="54">
        <v>2025</v>
      </c>
    </row>
    <row r="86" spans="1:33" s="34" customFormat="1" ht="24.75" customHeight="1" x14ac:dyDescent="0.3">
      <c r="A86" s="33"/>
      <c r="C86" s="35">
        <v>0</v>
      </c>
      <c r="D86" s="35">
        <v>1</v>
      </c>
      <c r="E86" s="35">
        <v>0</v>
      </c>
      <c r="F86" s="36">
        <v>0</v>
      </c>
      <c r="G86" s="36">
        <v>7</v>
      </c>
      <c r="H86" s="36">
        <v>0</v>
      </c>
      <c r="I86" s="36">
        <v>3</v>
      </c>
      <c r="J86" s="36">
        <v>0</v>
      </c>
      <c r="K86" s="36">
        <v>2</v>
      </c>
      <c r="L86" s="36">
        <v>1</v>
      </c>
      <c r="M86" s="36">
        <v>0</v>
      </c>
      <c r="N86" s="36">
        <v>4</v>
      </c>
      <c r="O86" s="36">
        <v>1</v>
      </c>
      <c r="P86" s="36">
        <v>1</v>
      </c>
      <c r="Q86" s="36">
        <v>5</v>
      </c>
      <c r="R86" s="36">
        <v>4</v>
      </c>
      <c r="S86" s="36">
        <v>0</v>
      </c>
      <c r="T86" s="148"/>
      <c r="U86" s="152"/>
      <c r="V86" s="115">
        <v>0</v>
      </c>
      <c r="W86" s="115">
        <v>0</v>
      </c>
      <c r="X86" s="115">
        <v>0</v>
      </c>
      <c r="Y86" s="115">
        <v>0</v>
      </c>
      <c r="Z86" s="137">
        <v>735.7</v>
      </c>
      <c r="AA86" s="115">
        <v>0</v>
      </c>
      <c r="AB86" s="115">
        <v>0</v>
      </c>
      <c r="AC86" s="137">
        <f>Z86</f>
        <v>735.7</v>
      </c>
      <c r="AD86" s="54">
        <v>2025</v>
      </c>
    </row>
    <row r="87" spans="1:33" s="34" customFormat="1" ht="37.5" customHeight="1" x14ac:dyDescent="0.3">
      <c r="A87" s="33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56" t="s">
        <v>145</v>
      </c>
      <c r="U87" s="28" t="s">
        <v>3</v>
      </c>
      <c r="V87" s="1">
        <v>0</v>
      </c>
      <c r="W87" s="1">
        <v>0</v>
      </c>
      <c r="X87" s="1">
        <v>0</v>
      </c>
      <c r="Y87" s="1">
        <v>0</v>
      </c>
      <c r="Z87" s="1">
        <v>3</v>
      </c>
      <c r="AA87" s="1">
        <v>0</v>
      </c>
      <c r="AB87" s="1">
        <v>0</v>
      </c>
      <c r="AC87" s="1">
        <v>3</v>
      </c>
      <c r="AD87" s="54">
        <v>2025</v>
      </c>
    </row>
    <row r="88" spans="1:33" s="34" customFormat="1" ht="33" hidden="1" customHeight="1" x14ac:dyDescent="0.3">
      <c r="A88" s="33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47" t="s">
        <v>148</v>
      </c>
      <c r="U88" s="150" t="s">
        <v>12</v>
      </c>
      <c r="V88" s="1"/>
      <c r="W88" s="1"/>
      <c r="X88" s="1"/>
      <c r="Y88" s="1"/>
      <c r="Z88" s="1"/>
      <c r="AA88" s="1"/>
      <c r="AB88" s="1"/>
      <c r="AC88" s="1"/>
      <c r="AD88" s="54"/>
    </row>
    <row r="89" spans="1:33" s="34" customFormat="1" ht="29.25" hidden="1" customHeight="1" x14ac:dyDescent="0.3">
      <c r="A89" s="33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48" t="s">
        <v>146</v>
      </c>
      <c r="U89" s="152"/>
      <c r="V89" s="1"/>
      <c r="W89" s="1"/>
      <c r="X89" s="1"/>
      <c r="Y89" s="1"/>
      <c r="Z89" s="1"/>
      <c r="AA89" s="1"/>
      <c r="AB89" s="1"/>
      <c r="AC89" s="1"/>
      <c r="AD89" s="54"/>
    </row>
    <row r="90" spans="1:33" s="34" customFormat="1" ht="18.75" hidden="1" customHeight="1" x14ac:dyDescent="0.3">
      <c r="A90" s="33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56" t="s">
        <v>149</v>
      </c>
      <c r="U90" s="28" t="s">
        <v>103</v>
      </c>
      <c r="V90" s="1"/>
      <c r="W90" s="1"/>
      <c r="X90" s="1"/>
      <c r="Y90" s="1"/>
      <c r="Z90" s="1"/>
      <c r="AA90" s="1"/>
      <c r="AB90" s="1"/>
      <c r="AC90" s="1"/>
      <c r="AD90" s="54"/>
    </row>
    <row r="91" spans="1:33" s="34" customFormat="1" ht="37.5" customHeight="1" x14ac:dyDescent="0.3">
      <c r="A91" s="33"/>
      <c r="C91" s="78">
        <v>0</v>
      </c>
      <c r="D91" s="35">
        <v>1</v>
      </c>
      <c r="E91" s="35">
        <v>0</v>
      </c>
      <c r="F91" s="35">
        <v>0</v>
      </c>
      <c r="G91" s="35">
        <v>7</v>
      </c>
      <c r="H91" s="35">
        <v>0</v>
      </c>
      <c r="I91" s="35">
        <v>3</v>
      </c>
      <c r="J91" s="36">
        <v>0</v>
      </c>
      <c r="K91" s="36">
        <v>2</v>
      </c>
      <c r="L91" s="36">
        <v>1</v>
      </c>
      <c r="M91" s="36">
        <v>0</v>
      </c>
      <c r="N91" s="36">
        <v>4</v>
      </c>
      <c r="O91" s="36">
        <v>9</v>
      </c>
      <c r="P91" s="36">
        <v>9</v>
      </c>
      <c r="Q91" s="36">
        <v>9</v>
      </c>
      <c r="R91" s="36">
        <v>9</v>
      </c>
      <c r="S91" s="36">
        <v>9</v>
      </c>
      <c r="T91" s="147" t="s">
        <v>147</v>
      </c>
      <c r="U91" s="150" t="s">
        <v>12</v>
      </c>
      <c r="V91" s="115">
        <v>0</v>
      </c>
      <c r="W91" s="115">
        <v>0</v>
      </c>
      <c r="X91" s="115">
        <v>0</v>
      </c>
      <c r="Y91" s="115">
        <v>0</v>
      </c>
      <c r="Z91" s="121">
        <v>47.4</v>
      </c>
      <c r="AA91" s="105">
        <v>15385.8</v>
      </c>
      <c r="AB91" s="115">
        <v>0</v>
      </c>
      <c r="AC91" s="105">
        <f>Z91+AA91</f>
        <v>15433.199999999999</v>
      </c>
      <c r="AD91" s="54">
        <v>2026</v>
      </c>
    </row>
    <row r="92" spans="1:33" s="34" customFormat="1" ht="37.5" customHeight="1" x14ac:dyDescent="0.3">
      <c r="A92" s="33"/>
      <c r="C92" s="36">
        <v>0</v>
      </c>
      <c r="D92" s="35">
        <v>1</v>
      </c>
      <c r="E92" s="35">
        <v>0</v>
      </c>
      <c r="F92" s="35">
        <v>0</v>
      </c>
      <c r="G92" s="35">
        <v>7</v>
      </c>
      <c r="H92" s="35">
        <v>0</v>
      </c>
      <c r="I92" s="35">
        <v>3</v>
      </c>
      <c r="J92" s="36">
        <v>0</v>
      </c>
      <c r="K92" s="36">
        <v>2</v>
      </c>
      <c r="L92" s="36">
        <v>1</v>
      </c>
      <c r="M92" s="36" t="s">
        <v>139</v>
      </c>
      <c r="N92" s="36">
        <v>5</v>
      </c>
      <c r="O92" s="36">
        <v>5</v>
      </c>
      <c r="P92" s="36">
        <v>5</v>
      </c>
      <c r="Q92" s="36">
        <v>1</v>
      </c>
      <c r="R92" s="36">
        <v>9</v>
      </c>
      <c r="S92" s="36">
        <v>1</v>
      </c>
      <c r="T92" s="149"/>
      <c r="U92" s="152"/>
      <c r="V92" s="115">
        <v>0</v>
      </c>
      <c r="W92" s="115">
        <v>0</v>
      </c>
      <c r="X92" s="115">
        <v>0</v>
      </c>
      <c r="Y92" s="115">
        <v>0</v>
      </c>
      <c r="Z92" s="115">
        <v>350.2</v>
      </c>
      <c r="AA92" s="115">
        <v>0</v>
      </c>
      <c r="AB92" s="115">
        <v>0</v>
      </c>
      <c r="AC92" s="115">
        <f>Z92</f>
        <v>350.2</v>
      </c>
      <c r="AD92" s="54">
        <v>2025</v>
      </c>
    </row>
    <row r="93" spans="1:33" s="34" customFormat="1" ht="37.5" customHeight="1" x14ac:dyDescent="0.3">
      <c r="A93" s="33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56" t="s">
        <v>150</v>
      </c>
      <c r="U93" s="28" t="s">
        <v>3</v>
      </c>
      <c r="V93" s="1">
        <v>0</v>
      </c>
      <c r="W93" s="1">
        <v>0</v>
      </c>
      <c r="X93" s="1">
        <v>0</v>
      </c>
      <c r="Y93" s="1">
        <v>0</v>
      </c>
      <c r="Z93" s="1">
        <v>1</v>
      </c>
      <c r="AA93" s="1">
        <v>1</v>
      </c>
      <c r="AB93" s="1">
        <v>0</v>
      </c>
      <c r="AC93" s="1">
        <v>1</v>
      </c>
      <c r="AD93" s="54">
        <v>2026</v>
      </c>
    </row>
    <row r="94" spans="1:33" s="34" customFormat="1" ht="64.5" customHeight="1" x14ac:dyDescent="0.3">
      <c r="A94" s="33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76" t="s">
        <v>75</v>
      </c>
      <c r="U94" s="38" t="s">
        <v>12</v>
      </c>
      <c r="V94" s="2">
        <f t="shared" ref="V94:Y94" si="5">V95+V124</f>
        <v>16025.2</v>
      </c>
      <c r="W94" s="2">
        <f t="shared" si="5"/>
        <v>29162.199999999997</v>
      </c>
      <c r="X94" s="2">
        <f t="shared" si="5"/>
        <v>14938.400000000001</v>
      </c>
      <c r="Y94" s="2">
        <f t="shared" si="5"/>
        <v>35702.300000000003</v>
      </c>
      <c r="Z94" s="2">
        <f>Z95+Z124</f>
        <v>49652.5</v>
      </c>
      <c r="AA94" s="2">
        <f>AA95+AA124</f>
        <v>42340.3</v>
      </c>
      <c r="AB94" s="2">
        <f>AB95+AB124</f>
        <v>42140.3</v>
      </c>
      <c r="AC94" s="2">
        <f>SUM(V94:AB94)</f>
        <v>229961.2</v>
      </c>
      <c r="AD94" s="40">
        <v>2027</v>
      </c>
      <c r="AE94" s="122"/>
      <c r="AG94" s="122"/>
    </row>
    <row r="95" spans="1:33" s="34" customFormat="1" ht="57" customHeight="1" x14ac:dyDescent="0.35">
      <c r="A95" s="3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56" t="s">
        <v>76</v>
      </c>
      <c r="U95" s="38" t="s">
        <v>12</v>
      </c>
      <c r="V95" s="2">
        <f>V99+V101+V102+V111+V112</f>
        <v>7817.8</v>
      </c>
      <c r="W95" s="2">
        <f>W99+W101+W107+W108+W109+W111+W112</f>
        <v>19697.599999999999</v>
      </c>
      <c r="X95" s="2">
        <f>X99+X101+X111+X112</f>
        <v>4460.2</v>
      </c>
      <c r="Y95" s="2">
        <f>Y99+Y101+Y111+Y112+Y113+Y121</f>
        <v>18920.399999999998</v>
      </c>
      <c r="Z95" s="2">
        <f>Z99+Z101+Z111+Z112+Z113+Z115+Z102+Z103+Z104+Z120+Z121+Z122+Z117+Z118</f>
        <v>25567.4</v>
      </c>
      <c r="AA95" s="2">
        <f>AA99+AA101+AA111+AA112+AA113+AA115+AA102+AA103+AA104</f>
        <v>18870.8</v>
      </c>
      <c r="AB95" s="2">
        <f>AB99+AB101+AB111+AB112+AB113+AB115+AB102+AB103+AB104</f>
        <v>18670.8</v>
      </c>
      <c r="AC95" s="2">
        <f>SUM(V95:AB95)</f>
        <v>114005</v>
      </c>
      <c r="AD95" s="40">
        <v>2027</v>
      </c>
    </row>
    <row r="96" spans="1:33" s="34" customFormat="1" ht="37.5" customHeight="1" x14ac:dyDescent="0.3">
      <c r="A96" s="33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56" t="s">
        <v>77</v>
      </c>
      <c r="U96" s="28" t="s">
        <v>14</v>
      </c>
      <c r="V96" s="3">
        <v>30</v>
      </c>
      <c r="W96" s="3">
        <v>55.2</v>
      </c>
      <c r="X96" s="3">
        <v>55.2</v>
      </c>
      <c r="Y96" s="3">
        <v>58.3</v>
      </c>
      <c r="Z96" s="3">
        <v>58.3</v>
      </c>
      <c r="AA96" s="3">
        <v>58.6</v>
      </c>
      <c r="AB96" s="3">
        <v>58.6</v>
      </c>
      <c r="AC96" s="3">
        <v>58.6</v>
      </c>
      <c r="AD96" s="54">
        <v>2027</v>
      </c>
    </row>
    <row r="97" spans="1:31" s="34" customFormat="1" ht="38.25" customHeight="1" x14ac:dyDescent="0.5">
      <c r="A97" s="33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64" t="s">
        <v>106</v>
      </c>
      <c r="U97" s="28" t="s">
        <v>3</v>
      </c>
      <c r="V97" s="71">
        <v>46</v>
      </c>
      <c r="W97" s="71">
        <v>47</v>
      </c>
      <c r="X97" s="71">
        <v>48</v>
      </c>
      <c r="Y97" s="71">
        <v>48</v>
      </c>
      <c r="Z97" s="71">
        <v>48</v>
      </c>
      <c r="AA97" s="71">
        <v>48</v>
      </c>
      <c r="AB97" s="71">
        <v>48</v>
      </c>
      <c r="AC97" s="71">
        <v>48</v>
      </c>
      <c r="AD97" s="54">
        <v>2027</v>
      </c>
      <c r="AE97" s="124"/>
    </row>
    <row r="98" spans="1:31" s="34" customFormat="1" ht="81" customHeight="1" x14ac:dyDescent="0.3">
      <c r="A98" s="33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64" t="s">
        <v>78</v>
      </c>
      <c r="U98" s="28" t="s">
        <v>14</v>
      </c>
      <c r="V98" s="3">
        <v>8.5</v>
      </c>
      <c r="W98" s="3">
        <v>8.5</v>
      </c>
      <c r="X98" s="3">
        <v>8.5</v>
      </c>
      <c r="Y98" s="3">
        <v>14.5</v>
      </c>
      <c r="Z98" s="3">
        <v>14.5</v>
      </c>
      <c r="AA98" s="3">
        <v>14.5</v>
      </c>
      <c r="AB98" s="3">
        <v>14.5</v>
      </c>
      <c r="AC98" s="3">
        <v>14.5</v>
      </c>
      <c r="AD98" s="54">
        <v>2027</v>
      </c>
    </row>
    <row r="99" spans="1:31" s="34" customFormat="1" ht="39" customHeight="1" x14ac:dyDescent="0.4">
      <c r="A99" s="33"/>
      <c r="C99" s="35">
        <v>0</v>
      </c>
      <c r="D99" s="35">
        <v>1</v>
      </c>
      <c r="E99" s="35">
        <v>0</v>
      </c>
      <c r="F99" s="35">
        <v>0</v>
      </c>
      <c r="G99" s="35">
        <v>8</v>
      </c>
      <c r="H99" s="35">
        <v>0</v>
      </c>
      <c r="I99" s="35">
        <v>1</v>
      </c>
      <c r="J99" s="35">
        <v>0</v>
      </c>
      <c r="K99" s="35">
        <v>2</v>
      </c>
      <c r="L99" s="35">
        <v>2</v>
      </c>
      <c r="M99" s="35">
        <v>0</v>
      </c>
      <c r="N99" s="35">
        <v>1</v>
      </c>
      <c r="O99" s="35">
        <v>9</v>
      </c>
      <c r="P99" s="35">
        <v>9</v>
      </c>
      <c r="Q99" s="79">
        <v>9</v>
      </c>
      <c r="R99" s="75">
        <v>9</v>
      </c>
      <c r="S99" s="75">
        <v>9</v>
      </c>
      <c r="T99" s="56" t="s">
        <v>79</v>
      </c>
      <c r="U99" s="28" t="s">
        <v>12</v>
      </c>
      <c r="V99" s="3">
        <v>7701.1</v>
      </c>
      <c r="W99" s="3">
        <v>10169.4</v>
      </c>
      <c r="X99" s="3">
        <v>4447.7</v>
      </c>
      <c r="Y99" s="3">
        <f>3580.7+3626.7</f>
        <v>7207.4</v>
      </c>
      <c r="Z99" s="39">
        <v>15240</v>
      </c>
      <c r="AA99" s="3">
        <v>17813.8</v>
      </c>
      <c r="AB99" s="3">
        <v>17813.8</v>
      </c>
      <c r="AC99" s="3">
        <f>V99+AA99+Z99+Y99+X99+W99+AB99</f>
        <v>80393.2</v>
      </c>
      <c r="AD99" s="54">
        <v>2027</v>
      </c>
      <c r="AE99" s="92"/>
    </row>
    <row r="100" spans="1:31" s="34" customFormat="1" ht="37.5" customHeight="1" x14ac:dyDescent="0.45">
      <c r="A100" s="33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125"/>
      <c r="Q100" s="125"/>
      <c r="R100" s="125"/>
      <c r="S100" s="125"/>
      <c r="T100" s="56" t="s">
        <v>93</v>
      </c>
      <c r="U100" s="28" t="s">
        <v>3</v>
      </c>
      <c r="V100" s="113" t="s">
        <v>90</v>
      </c>
      <c r="W100" s="113" t="s">
        <v>91</v>
      </c>
      <c r="X100" s="113" t="s">
        <v>92</v>
      </c>
      <c r="Y100" s="113" t="s">
        <v>133</v>
      </c>
      <c r="Z100" s="113" t="s">
        <v>127</v>
      </c>
      <c r="AA100" s="113" t="s">
        <v>143</v>
      </c>
      <c r="AB100" s="113" t="s">
        <v>143</v>
      </c>
      <c r="AC100" s="32" t="s">
        <v>143</v>
      </c>
      <c r="AD100" s="54">
        <v>2027</v>
      </c>
      <c r="AE100" s="77"/>
    </row>
    <row r="101" spans="1:31" s="34" customFormat="1" ht="24.75" customHeight="1" x14ac:dyDescent="0.3">
      <c r="A101" s="33"/>
      <c r="C101" s="35">
        <v>0</v>
      </c>
      <c r="D101" s="35">
        <v>1</v>
      </c>
      <c r="E101" s="35">
        <v>0</v>
      </c>
      <c r="F101" s="35">
        <v>0</v>
      </c>
      <c r="G101" s="35">
        <v>8</v>
      </c>
      <c r="H101" s="35">
        <v>0</v>
      </c>
      <c r="I101" s="35">
        <v>1</v>
      </c>
      <c r="J101" s="35">
        <v>0</v>
      </c>
      <c r="K101" s="35">
        <v>2</v>
      </c>
      <c r="L101" s="35">
        <v>2</v>
      </c>
      <c r="M101" s="35">
        <v>0</v>
      </c>
      <c r="N101" s="35">
        <v>1</v>
      </c>
      <c r="O101" s="35">
        <v>9</v>
      </c>
      <c r="P101" s="35">
        <v>9</v>
      </c>
      <c r="Q101" s="35">
        <v>9</v>
      </c>
      <c r="R101" s="75">
        <v>9</v>
      </c>
      <c r="S101" s="75">
        <v>9</v>
      </c>
      <c r="T101" s="147" t="s">
        <v>151</v>
      </c>
      <c r="U101" s="150" t="s">
        <v>12</v>
      </c>
      <c r="V101" s="105">
        <v>94.7</v>
      </c>
      <c r="W101" s="105">
        <v>25.4</v>
      </c>
      <c r="X101" s="105">
        <v>12.5</v>
      </c>
      <c r="Y101" s="105">
        <v>13</v>
      </c>
      <c r="Z101" s="105">
        <v>15</v>
      </c>
      <c r="AA101" s="105">
        <v>15</v>
      </c>
      <c r="AB101" s="3">
        <v>15</v>
      </c>
      <c r="AC101" s="3">
        <f>V101+AA101+Z101+Y101+X101+W101+AB101</f>
        <v>190.6</v>
      </c>
      <c r="AD101" s="54">
        <v>2027</v>
      </c>
    </row>
    <row r="102" spans="1:31" s="34" customFormat="1" ht="24" customHeight="1" x14ac:dyDescent="0.3">
      <c r="A102" s="33"/>
      <c r="C102" s="35">
        <v>0</v>
      </c>
      <c r="D102" s="35">
        <v>0</v>
      </c>
      <c r="E102" s="35">
        <v>6</v>
      </c>
      <c r="F102" s="35">
        <v>0</v>
      </c>
      <c r="G102" s="35">
        <v>8</v>
      </c>
      <c r="H102" s="35">
        <v>0</v>
      </c>
      <c r="I102" s="35">
        <v>1</v>
      </c>
      <c r="J102" s="35">
        <v>0</v>
      </c>
      <c r="K102" s="35">
        <v>2</v>
      </c>
      <c r="L102" s="35">
        <v>2</v>
      </c>
      <c r="M102" s="35">
        <v>0</v>
      </c>
      <c r="N102" s="35">
        <v>1</v>
      </c>
      <c r="O102" s="35">
        <v>9</v>
      </c>
      <c r="P102" s="35">
        <v>9</v>
      </c>
      <c r="Q102" s="35">
        <v>9</v>
      </c>
      <c r="R102" s="75">
        <v>9</v>
      </c>
      <c r="S102" s="75">
        <v>9</v>
      </c>
      <c r="T102" s="148"/>
      <c r="U102" s="151"/>
      <c r="V102" s="105">
        <v>22</v>
      </c>
      <c r="W102" s="105">
        <v>0</v>
      </c>
      <c r="X102" s="105">
        <v>0</v>
      </c>
      <c r="Y102" s="105">
        <v>0</v>
      </c>
      <c r="Z102" s="105">
        <v>0</v>
      </c>
      <c r="AA102" s="105">
        <v>570</v>
      </c>
      <c r="AB102" s="105">
        <v>570</v>
      </c>
      <c r="AC102" s="3">
        <f>V102+AA102+Z102+Y102+X102+W102+AB102</f>
        <v>1162</v>
      </c>
      <c r="AD102" s="54">
        <v>2027</v>
      </c>
    </row>
    <row r="103" spans="1:31" s="34" customFormat="1" ht="20.25" customHeight="1" x14ac:dyDescent="0.3">
      <c r="A103" s="33"/>
      <c r="C103" s="35">
        <v>0</v>
      </c>
      <c r="D103" s="35">
        <v>0</v>
      </c>
      <c r="E103" s="35">
        <v>4</v>
      </c>
      <c r="F103" s="35">
        <v>0</v>
      </c>
      <c r="G103" s="35">
        <v>8</v>
      </c>
      <c r="H103" s="35">
        <v>0</v>
      </c>
      <c r="I103" s="35">
        <v>1</v>
      </c>
      <c r="J103" s="35">
        <v>0</v>
      </c>
      <c r="K103" s="35">
        <v>2</v>
      </c>
      <c r="L103" s="35">
        <v>2</v>
      </c>
      <c r="M103" s="35">
        <v>0</v>
      </c>
      <c r="N103" s="35">
        <v>1</v>
      </c>
      <c r="O103" s="35">
        <v>9</v>
      </c>
      <c r="P103" s="35">
        <v>9</v>
      </c>
      <c r="Q103" s="35">
        <v>9</v>
      </c>
      <c r="R103" s="75">
        <v>9</v>
      </c>
      <c r="S103" s="75">
        <v>9</v>
      </c>
      <c r="T103" s="148"/>
      <c r="U103" s="151"/>
      <c r="V103" s="105">
        <v>0</v>
      </c>
      <c r="W103" s="105">
        <v>0</v>
      </c>
      <c r="X103" s="105">
        <v>0</v>
      </c>
      <c r="Y103" s="105">
        <v>0</v>
      </c>
      <c r="Z103" s="105">
        <v>24</v>
      </c>
      <c r="AA103" s="105">
        <v>72</v>
      </c>
      <c r="AB103" s="105">
        <v>72</v>
      </c>
      <c r="AC103" s="105">
        <f>AB103+AA103+Z103+Y103+X103+W103+V103</f>
        <v>168</v>
      </c>
      <c r="AD103" s="54">
        <v>2027</v>
      </c>
    </row>
    <row r="104" spans="1:31" s="34" customFormat="1" ht="28.5" customHeight="1" x14ac:dyDescent="0.3">
      <c r="A104" s="33"/>
      <c r="C104" s="35">
        <v>0</v>
      </c>
      <c r="D104" s="35">
        <v>0</v>
      </c>
      <c r="E104" s="35">
        <v>3</v>
      </c>
      <c r="F104" s="35">
        <v>0</v>
      </c>
      <c r="G104" s="35">
        <v>8</v>
      </c>
      <c r="H104" s="35">
        <v>0</v>
      </c>
      <c r="I104" s="35">
        <v>1</v>
      </c>
      <c r="J104" s="35">
        <v>0</v>
      </c>
      <c r="K104" s="35">
        <v>2</v>
      </c>
      <c r="L104" s="35">
        <v>2</v>
      </c>
      <c r="M104" s="35">
        <v>0</v>
      </c>
      <c r="N104" s="35">
        <v>1</v>
      </c>
      <c r="O104" s="35">
        <v>9</v>
      </c>
      <c r="P104" s="35">
        <v>9</v>
      </c>
      <c r="Q104" s="35">
        <v>9</v>
      </c>
      <c r="R104" s="75">
        <v>9</v>
      </c>
      <c r="S104" s="75">
        <v>9</v>
      </c>
      <c r="T104" s="149"/>
      <c r="U104" s="152"/>
      <c r="V104" s="105">
        <v>0</v>
      </c>
      <c r="W104" s="105">
        <v>0</v>
      </c>
      <c r="X104" s="105">
        <v>0</v>
      </c>
      <c r="Y104" s="105">
        <v>0</v>
      </c>
      <c r="Z104" s="105">
        <v>100</v>
      </c>
      <c r="AA104" s="105">
        <v>400</v>
      </c>
      <c r="AB104" s="105">
        <v>200</v>
      </c>
      <c r="AC104" s="105">
        <f>AB104+AA104+Z104+Y104+X104+W104+V104</f>
        <v>700</v>
      </c>
      <c r="AD104" s="54">
        <v>2027</v>
      </c>
    </row>
    <row r="105" spans="1:31" s="34" customFormat="1" ht="28.5" customHeight="1" x14ac:dyDescent="0.3">
      <c r="A105" s="33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75"/>
      <c r="S105" s="75"/>
      <c r="T105" s="56" t="s">
        <v>80</v>
      </c>
      <c r="U105" s="28" t="s">
        <v>3</v>
      </c>
      <c r="V105" s="94">
        <v>3</v>
      </c>
      <c r="W105" s="94">
        <v>1</v>
      </c>
      <c r="X105" s="94">
        <v>1</v>
      </c>
      <c r="Y105" s="94">
        <v>1</v>
      </c>
      <c r="Z105" s="94">
        <v>2</v>
      </c>
      <c r="AA105" s="94">
        <v>35</v>
      </c>
      <c r="AB105" s="94">
        <v>35</v>
      </c>
      <c r="AC105" s="94">
        <f>V105+W105+X105+Y105+Z105+AA105+AB105</f>
        <v>78</v>
      </c>
      <c r="AD105" s="54">
        <v>2027</v>
      </c>
    </row>
    <row r="106" spans="1:31" s="34" customFormat="1" ht="21" customHeight="1" x14ac:dyDescent="0.35">
      <c r="A106" s="3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56" t="s">
        <v>141</v>
      </c>
      <c r="U106" s="28" t="s">
        <v>3</v>
      </c>
      <c r="V106" s="94">
        <v>0</v>
      </c>
      <c r="W106" s="94">
        <v>0</v>
      </c>
      <c r="X106" s="94">
        <v>0</v>
      </c>
      <c r="Y106" s="94">
        <v>0</v>
      </c>
      <c r="Z106" s="94">
        <v>3</v>
      </c>
      <c r="AA106" s="94">
        <v>0</v>
      </c>
      <c r="AB106" s="94">
        <v>0</v>
      </c>
      <c r="AC106" s="94">
        <v>3</v>
      </c>
      <c r="AD106" s="54">
        <v>2025</v>
      </c>
    </row>
    <row r="107" spans="1:31" s="34" customFormat="1" ht="21" customHeight="1" x14ac:dyDescent="0.3">
      <c r="A107" s="33"/>
      <c r="C107" s="35">
        <v>0</v>
      </c>
      <c r="D107" s="35">
        <v>0</v>
      </c>
      <c r="E107" s="35">
        <v>4</v>
      </c>
      <c r="F107" s="35">
        <v>0</v>
      </c>
      <c r="G107" s="35">
        <v>8</v>
      </c>
      <c r="H107" s="35">
        <v>0</v>
      </c>
      <c r="I107" s="35">
        <v>1</v>
      </c>
      <c r="J107" s="35">
        <v>0</v>
      </c>
      <c r="K107" s="35">
        <v>2</v>
      </c>
      <c r="L107" s="35">
        <v>2</v>
      </c>
      <c r="M107" s="35">
        <v>0</v>
      </c>
      <c r="N107" s="35">
        <v>1</v>
      </c>
      <c r="O107" s="35">
        <v>0</v>
      </c>
      <c r="P107" s="35">
        <v>0</v>
      </c>
      <c r="Q107" s="35">
        <v>7</v>
      </c>
      <c r="R107" s="35">
        <v>1</v>
      </c>
      <c r="S107" s="35">
        <v>2</v>
      </c>
      <c r="T107" s="164" t="s">
        <v>111</v>
      </c>
      <c r="U107" s="146" t="s">
        <v>12</v>
      </c>
      <c r="V107" s="105">
        <v>0</v>
      </c>
      <c r="W107" s="105">
        <v>3287.2</v>
      </c>
      <c r="X107" s="105">
        <v>0</v>
      </c>
      <c r="Y107" s="105">
        <v>0</v>
      </c>
      <c r="Z107" s="105">
        <v>0</v>
      </c>
      <c r="AA107" s="105">
        <v>0</v>
      </c>
      <c r="AB107" s="105">
        <v>0</v>
      </c>
      <c r="AC107" s="105">
        <f>SUM(V107:AA107)</f>
        <v>3287.2</v>
      </c>
      <c r="AD107" s="54">
        <v>2022</v>
      </c>
    </row>
    <row r="108" spans="1:31" s="34" customFormat="1" ht="19.5" customHeight="1" x14ac:dyDescent="0.3">
      <c r="A108" s="33"/>
      <c r="C108" s="35">
        <v>0</v>
      </c>
      <c r="D108" s="35">
        <v>0</v>
      </c>
      <c r="E108" s="35">
        <v>4</v>
      </c>
      <c r="F108" s="35">
        <v>0</v>
      </c>
      <c r="G108" s="35">
        <v>8</v>
      </c>
      <c r="H108" s="35">
        <v>0</v>
      </c>
      <c r="I108" s="35">
        <v>1</v>
      </c>
      <c r="J108" s="35">
        <v>0</v>
      </c>
      <c r="K108" s="35">
        <v>2</v>
      </c>
      <c r="L108" s="35">
        <v>2</v>
      </c>
      <c r="M108" s="35">
        <v>0</v>
      </c>
      <c r="N108" s="35">
        <v>1</v>
      </c>
      <c r="O108" s="35" t="s">
        <v>36</v>
      </c>
      <c r="P108" s="35">
        <v>0</v>
      </c>
      <c r="Q108" s="35">
        <v>7</v>
      </c>
      <c r="R108" s="35">
        <v>1</v>
      </c>
      <c r="S108" s="35">
        <v>2</v>
      </c>
      <c r="T108" s="164"/>
      <c r="U108" s="146"/>
      <c r="V108" s="105">
        <v>0</v>
      </c>
      <c r="W108" s="105">
        <v>621.6</v>
      </c>
      <c r="X108" s="105">
        <v>0</v>
      </c>
      <c r="Y108" s="105">
        <v>0</v>
      </c>
      <c r="Z108" s="105">
        <v>0</v>
      </c>
      <c r="AA108" s="105">
        <v>0</v>
      </c>
      <c r="AB108" s="105">
        <v>0</v>
      </c>
      <c r="AC108" s="105">
        <f>SUM(V108:AA108)</f>
        <v>621.6</v>
      </c>
      <c r="AD108" s="54">
        <v>2022</v>
      </c>
    </row>
    <row r="109" spans="1:31" s="34" customFormat="1" ht="23.25" customHeight="1" x14ac:dyDescent="0.3">
      <c r="A109" s="33"/>
      <c r="C109" s="35">
        <v>0</v>
      </c>
      <c r="D109" s="35">
        <v>0</v>
      </c>
      <c r="E109" s="35">
        <v>4</v>
      </c>
      <c r="F109" s="35">
        <v>0</v>
      </c>
      <c r="G109" s="35">
        <v>8</v>
      </c>
      <c r="H109" s="35">
        <v>0</v>
      </c>
      <c r="I109" s="35">
        <v>1</v>
      </c>
      <c r="J109" s="35">
        <v>0</v>
      </c>
      <c r="K109" s="35">
        <v>2</v>
      </c>
      <c r="L109" s="35">
        <v>2</v>
      </c>
      <c r="M109" s="35">
        <v>0</v>
      </c>
      <c r="N109" s="35">
        <v>1</v>
      </c>
      <c r="O109" s="35">
        <v>1</v>
      </c>
      <c r="P109" s="35">
        <v>0</v>
      </c>
      <c r="Q109" s="35">
        <v>7</v>
      </c>
      <c r="R109" s="75">
        <v>1</v>
      </c>
      <c r="S109" s="75">
        <v>2</v>
      </c>
      <c r="T109" s="164"/>
      <c r="U109" s="146"/>
      <c r="V109" s="105">
        <v>0</v>
      </c>
      <c r="W109" s="105">
        <v>5594</v>
      </c>
      <c r="X109" s="105">
        <v>0</v>
      </c>
      <c r="Y109" s="105">
        <v>0</v>
      </c>
      <c r="Z109" s="105">
        <v>0</v>
      </c>
      <c r="AA109" s="105">
        <v>0</v>
      </c>
      <c r="AB109" s="105">
        <v>0</v>
      </c>
      <c r="AC109" s="105">
        <f>SUM(V109:AA109)</f>
        <v>5594</v>
      </c>
      <c r="AD109" s="54">
        <v>2022</v>
      </c>
    </row>
    <row r="110" spans="1:31" s="34" customFormat="1" ht="22.5" customHeight="1" x14ac:dyDescent="0.35">
      <c r="A110" s="3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56" t="s">
        <v>107</v>
      </c>
      <c r="U110" s="28" t="s">
        <v>103</v>
      </c>
      <c r="V110" s="94">
        <v>0</v>
      </c>
      <c r="W110" s="1">
        <v>421.8</v>
      </c>
      <c r="X110" s="94">
        <v>0</v>
      </c>
      <c r="Y110" s="94">
        <v>0</v>
      </c>
      <c r="Z110" s="94">
        <v>0</v>
      </c>
      <c r="AA110" s="94">
        <v>0</v>
      </c>
      <c r="AB110" s="94">
        <v>0</v>
      </c>
      <c r="AC110" s="1">
        <v>421.8</v>
      </c>
      <c r="AD110" s="54">
        <v>2022</v>
      </c>
    </row>
    <row r="111" spans="1:31" s="34" customFormat="1" ht="19.5" customHeight="1" x14ac:dyDescent="0.3">
      <c r="A111" s="33"/>
      <c r="C111" s="35">
        <v>0</v>
      </c>
      <c r="D111" s="35">
        <v>0</v>
      </c>
      <c r="E111" s="35">
        <v>6</v>
      </c>
      <c r="F111" s="35">
        <v>0</v>
      </c>
      <c r="G111" s="35">
        <v>8</v>
      </c>
      <c r="H111" s="35">
        <v>0</v>
      </c>
      <c r="I111" s="35">
        <v>1</v>
      </c>
      <c r="J111" s="35">
        <v>0</v>
      </c>
      <c r="K111" s="35">
        <v>2</v>
      </c>
      <c r="L111" s="35">
        <v>2</v>
      </c>
      <c r="M111" s="35">
        <v>0</v>
      </c>
      <c r="N111" s="35">
        <v>1</v>
      </c>
      <c r="O111" s="35">
        <v>1</v>
      </c>
      <c r="P111" s="35">
        <v>1</v>
      </c>
      <c r="Q111" s="35">
        <v>3</v>
      </c>
      <c r="R111" s="75">
        <v>0</v>
      </c>
      <c r="S111" s="75">
        <v>0</v>
      </c>
      <c r="T111" s="164" t="s">
        <v>123</v>
      </c>
      <c r="U111" s="146" t="s">
        <v>12</v>
      </c>
      <c r="V111" s="105">
        <v>0</v>
      </c>
      <c r="W111" s="105">
        <v>0</v>
      </c>
      <c r="X111" s="105">
        <v>0</v>
      </c>
      <c r="Y111" s="105">
        <v>6666.2</v>
      </c>
      <c r="Z111" s="105">
        <v>0</v>
      </c>
      <c r="AA111" s="105">
        <v>0</v>
      </c>
      <c r="AB111" s="105">
        <v>0</v>
      </c>
      <c r="AC111" s="105">
        <f>Y111</f>
        <v>6666.2</v>
      </c>
      <c r="AD111" s="54">
        <v>2024</v>
      </c>
    </row>
    <row r="112" spans="1:31" s="34" customFormat="1" ht="21.75" customHeight="1" x14ac:dyDescent="0.3">
      <c r="A112" s="33"/>
      <c r="C112" s="35">
        <v>0</v>
      </c>
      <c r="D112" s="35">
        <v>0</v>
      </c>
      <c r="E112" s="35">
        <v>6</v>
      </c>
      <c r="F112" s="35">
        <v>0</v>
      </c>
      <c r="G112" s="35">
        <v>8</v>
      </c>
      <c r="H112" s="35">
        <v>0</v>
      </c>
      <c r="I112" s="35">
        <v>1</v>
      </c>
      <c r="J112" s="35">
        <v>0</v>
      </c>
      <c r="K112" s="35">
        <v>2</v>
      </c>
      <c r="L112" s="35">
        <v>2</v>
      </c>
      <c r="M112" s="35">
        <v>0</v>
      </c>
      <c r="N112" s="35">
        <v>1</v>
      </c>
      <c r="O112" s="35" t="s">
        <v>36</v>
      </c>
      <c r="P112" s="35">
        <v>1</v>
      </c>
      <c r="Q112" s="35">
        <v>3</v>
      </c>
      <c r="R112" s="75">
        <v>0</v>
      </c>
      <c r="S112" s="75">
        <v>0</v>
      </c>
      <c r="T112" s="164"/>
      <c r="U112" s="146"/>
      <c r="V112" s="105">
        <v>0</v>
      </c>
      <c r="W112" s="105">
        <v>0</v>
      </c>
      <c r="X112" s="105">
        <v>0</v>
      </c>
      <c r="Y112" s="105">
        <v>5032.8</v>
      </c>
      <c r="Z112" s="105">
        <v>0</v>
      </c>
      <c r="AA112" s="105">
        <v>0</v>
      </c>
      <c r="AB112" s="105">
        <v>0</v>
      </c>
      <c r="AC112" s="105">
        <f>Y112</f>
        <v>5032.8</v>
      </c>
      <c r="AD112" s="54">
        <v>2024</v>
      </c>
    </row>
    <row r="113" spans="1:31" s="34" customFormat="1" ht="21.75" customHeight="1" x14ac:dyDescent="0.3">
      <c r="A113" s="33"/>
      <c r="C113" s="35">
        <v>0</v>
      </c>
      <c r="D113" s="35">
        <v>0</v>
      </c>
      <c r="E113" s="35">
        <v>6</v>
      </c>
      <c r="F113" s="35">
        <v>0</v>
      </c>
      <c r="G113" s="35">
        <v>8</v>
      </c>
      <c r="H113" s="35">
        <v>0</v>
      </c>
      <c r="I113" s="35">
        <v>1</v>
      </c>
      <c r="J113" s="35">
        <v>0</v>
      </c>
      <c r="K113" s="35">
        <v>2</v>
      </c>
      <c r="L113" s="35">
        <v>2</v>
      </c>
      <c r="M113" s="35">
        <v>0</v>
      </c>
      <c r="N113" s="35">
        <v>1</v>
      </c>
      <c r="O113" s="35" t="s">
        <v>36</v>
      </c>
      <c r="P113" s="35">
        <v>1</v>
      </c>
      <c r="Q113" s="35">
        <v>3</v>
      </c>
      <c r="R113" s="75">
        <v>0</v>
      </c>
      <c r="S113" s="75" t="s">
        <v>121</v>
      </c>
      <c r="T113" s="164"/>
      <c r="U113" s="146"/>
      <c r="V113" s="105">
        <v>0</v>
      </c>
      <c r="W113" s="105">
        <v>0</v>
      </c>
      <c r="X113" s="105">
        <v>0</v>
      </c>
      <c r="Y113" s="105">
        <v>1</v>
      </c>
      <c r="Z113" s="105">
        <v>0</v>
      </c>
      <c r="AA113" s="105">
        <v>0</v>
      </c>
      <c r="AB113" s="105">
        <v>0</v>
      </c>
      <c r="AC113" s="105">
        <f>Y113</f>
        <v>1</v>
      </c>
      <c r="AD113" s="54">
        <v>2024</v>
      </c>
    </row>
    <row r="114" spans="1:31" s="34" customFormat="1" ht="40.5" customHeight="1" x14ac:dyDescent="0.35">
      <c r="A114" s="3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56" t="s">
        <v>122</v>
      </c>
      <c r="U114" s="28" t="s">
        <v>3</v>
      </c>
      <c r="V114" s="94">
        <v>0</v>
      </c>
      <c r="W114" s="94">
        <v>0</v>
      </c>
      <c r="X114" s="94">
        <v>0</v>
      </c>
      <c r="Y114" s="94">
        <v>2</v>
      </c>
      <c r="Z114" s="94">
        <v>0</v>
      </c>
      <c r="AA114" s="94">
        <v>0</v>
      </c>
      <c r="AB114" s="94">
        <v>0</v>
      </c>
      <c r="AC114" s="94">
        <v>2</v>
      </c>
      <c r="AD114" s="54">
        <v>2024</v>
      </c>
    </row>
    <row r="115" spans="1:31" s="34" customFormat="1" ht="39" customHeight="1" x14ac:dyDescent="0.3">
      <c r="A115" s="33"/>
      <c r="C115" s="35">
        <v>0</v>
      </c>
      <c r="D115" s="35">
        <v>0</v>
      </c>
      <c r="E115" s="35">
        <v>6</v>
      </c>
      <c r="F115" s="35">
        <v>0</v>
      </c>
      <c r="G115" s="35">
        <v>8</v>
      </c>
      <c r="H115" s="35">
        <v>0</v>
      </c>
      <c r="I115" s="35">
        <v>1</v>
      </c>
      <c r="J115" s="35">
        <v>0</v>
      </c>
      <c r="K115" s="35">
        <v>2</v>
      </c>
      <c r="L115" s="35">
        <v>2</v>
      </c>
      <c r="M115" s="35">
        <v>0</v>
      </c>
      <c r="N115" s="35">
        <v>1</v>
      </c>
      <c r="O115" s="35">
        <v>9</v>
      </c>
      <c r="P115" s="35">
        <v>9</v>
      </c>
      <c r="Q115" s="35">
        <v>9</v>
      </c>
      <c r="R115" s="75">
        <v>9</v>
      </c>
      <c r="S115" s="75">
        <v>9</v>
      </c>
      <c r="T115" s="126" t="s">
        <v>128</v>
      </c>
      <c r="U115" s="52" t="s">
        <v>12</v>
      </c>
      <c r="V115" s="3">
        <v>0</v>
      </c>
      <c r="W115" s="3">
        <v>0</v>
      </c>
      <c r="X115" s="3">
        <v>0</v>
      </c>
      <c r="Y115" s="3">
        <v>0</v>
      </c>
      <c r="Z115" s="105">
        <v>291</v>
      </c>
      <c r="AA115" s="3">
        <v>0</v>
      </c>
      <c r="AB115" s="3">
        <v>0</v>
      </c>
      <c r="AC115" s="105">
        <v>291</v>
      </c>
      <c r="AD115" s="54">
        <v>2025</v>
      </c>
    </row>
    <row r="116" spans="1:31" s="34" customFormat="1" ht="39.75" customHeight="1" x14ac:dyDescent="0.3">
      <c r="A116" s="33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75"/>
      <c r="S116" s="75"/>
      <c r="T116" s="56" t="s">
        <v>129</v>
      </c>
      <c r="U116" s="28" t="s">
        <v>3</v>
      </c>
      <c r="V116" s="94">
        <v>0</v>
      </c>
      <c r="W116" s="94">
        <v>0</v>
      </c>
      <c r="X116" s="94">
        <v>0</v>
      </c>
      <c r="Y116" s="94">
        <v>0</v>
      </c>
      <c r="Z116" s="94">
        <v>6</v>
      </c>
      <c r="AA116" s="94">
        <v>0</v>
      </c>
      <c r="AB116" s="94">
        <v>0</v>
      </c>
      <c r="AC116" s="94">
        <v>6</v>
      </c>
      <c r="AD116" s="54">
        <v>2025</v>
      </c>
    </row>
    <row r="117" spans="1:31" s="34" customFormat="1" ht="39.75" customHeight="1" x14ac:dyDescent="0.3">
      <c r="C117" s="35">
        <v>0</v>
      </c>
      <c r="D117" s="35">
        <v>0</v>
      </c>
      <c r="E117" s="35">
        <v>3</v>
      </c>
      <c r="F117" s="35">
        <v>0</v>
      </c>
      <c r="G117" s="35">
        <v>8</v>
      </c>
      <c r="H117" s="35">
        <v>0</v>
      </c>
      <c r="I117" s="35">
        <v>1</v>
      </c>
      <c r="J117" s="35">
        <v>0</v>
      </c>
      <c r="K117" s="35">
        <v>2</v>
      </c>
      <c r="L117" s="35">
        <v>2</v>
      </c>
      <c r="M117" s="35">
        <v>0</v>
      </c>
      <c r="N117" s="35">
        <v>1</v>
      </c>
      <c r="O117" s="35">
        <v>1</v>
      </c>
      <c r="P117" s="35">
        <v>1</v>
      </c>
      <c r="Q117" s="35">
        <v>3</v>
      </c>
      <c r="R117" s="75">
        <v>0</v>
      </c>
      <c r="S117" s="75">
        <v>0</v>
      </c>
      <c r="T117" s="147" t="s">
        <v>131</v>
      </c>
      <c r="U117" s="150" t="s">
        <v>12</v>
      </c>
      <c r="V117" s="3">
        <v>0</v>
      </c>
      <c r="W117" s="3">
        <v>0</v>
      </c>
      <c r="X117" s="3">
        <v>0</v>
      </c>
      <c r="Y117" s="105">
        <v>0</v>
      </c>
      <c r="Z117" s="3">
        <v>7840</v>
      </c>
      <c r="AA117" s="3">
        <v>0</v>
      </c>
      <c r="AB117" s="3">
        <v>0</v>
      </c>
      <c r="AC117" s="105">
        <v>7840</v>
      </c>
      <c r="AD117" s="54">
        <v>2025</v>
      </c>
    </row>
    <row r="118" spans="1:31" s="34" customFormat="1" ht="27.75" customHeight="1" x14ac:dyDescent="0.3">
      <c r="C118" s="35">
        <v>0</v>
      </c>
      <c r="D118" s="35">
        <v>0</v>
      </c>
      <c r="E118" s="35">
        <v>3</v>
      </c>
      <c r="F118" s="35">
        <v>0</v>
      </c>
      <c r="G118" s="35">
        <v>8</v>
      </c>
      <c r="H118" s="35">
        <v>0</v>
      </c>
      <c r="I118" s="35">
        <v>1</v>
      </c>
      <c r="J118" s="35">
        <v>0</v>
      </c>
      <c r="K118" s="35">
        <v>2</v>
      </c>
      <c r="L118" s="35">
        <v>2</v>
      </c>
      <c r="M118" s="35">
        <v>0</v>
      </c>
      <c r="N118" s="35">
        <v>1</v>
      </c>
      <c r="O118" s="35" t="s">
        <v>36</v>
      </c>
      <c r="P118" s="35">
        <v>1</v>
      </c>
      <c r="Q118" s="35">
        <v>3</v>
      </c>
      <c r="R118" s="75">
        <v>0</v>
      </c>
      <c r="S118" s="75">
        <v>0</v>
      </c>
      <c r="T118" s="149"/>
      <c r="U118" s="152"/>
      <c r="V118" s="3">
        <v>0</v>
      </c>
      <c r="W118" s="3">
        <v>0</v>
      </c>
      <c r="X118" s="3">
        <v>0</v>
      </c>
      <c r="Y118" s="3">
        <v>0</v>
      </c>
      <c r="Z118" s="3">
        <v>1960</v>
      </c>
      <c r="AA118" s="3">
        <v>0</v>
      </c>
      <c r="AB118" s="3">
        <v>0</v>
      </c>
      <c r="AC118" s="105">
        <v>1960</v>
      </c>
      <c r="AD118" s="54">
        <v>2025</v>
      </c>
    </row>
    <row r="119" spans="1:31" s="34" customFormat="1" ht="24.75" customHeight="1" x14ac:dyDescent="0.3"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75"/>
      <c r="S119" s="75"/>
      <c r="T119" s="56" t="s">
        <v>130</v>
      </c>
      <c r="U119" s="28" t="s">
        <v>3</v>
      </c>
      <c r="V119" s="94">
        <v>0</v>
      </c>
      <c r="W119" s="94">
        <v>0</v>
      </c>
      <c r="X119" s="94">
        <v>0</v>
      </c>
      <c r="Y119" s="94">
        <v>0</v>
      </c>
      <c r="Z119" s="94">
        <v>1</v>
      </c>
      <c r="AA119" s="94">
        <v>0</v>
      </c>
      <c r="AB119" s="94">
        <v>0</v>
      </c>
      <c r="AC119" s="94">
        <v>1</v>
      </c>
      <c r="AD119" s="54">
        <v>2025</v>
      </c>
    </row>
    <row r="120" spans="1:31" s="34" customFormat="1" ht="24" customHeight="1" x14ac:dyDescent="0.3">
      <c r="C120" s="35">
        <v>0</v>
      </c>
      <c r="D120" s="35">
        <v>0</v>
      </c>
      <c r="E120" s="35">
        <v>6</v>
      </c>
      <c r="F120" s="35">
        <v>0</v>
      </c>
      <c r="G120" s="35">
        <v>8</v>
      </c>
      <c r="H120" s="35">
        <v>0</v>
      </c>
      <c r="I120" s="35">
        <v>1</v>
      </c>
      <c r="J120" s="35">
        <v>0</v>
      </c>
      <c r="K120" s="35">
        <v>2</v>
      </c>
      <c r="L120" s="35">
        <v>2</v>
      </c>
      <c r="M120" s="35">
        <v>0</v>
      </c>
      <c r="N120" s="35">
        <v>1</v>
      </c>
      <c r="O120" s="35">
        <v>1</v>
      </c>
      <c r="P120" s="35">
        <v>9</v>
      </c>
      <c r="Q120" s="35">
        <v>0</v>
      </c>
      <c r="R120" s="75">
        <v>7</v>
      </c>
      <c r="S120" s="75">
        <v>4</v>
      </c>
      <c r="T120" s="147" t="s">
        <v>136</v>
      </c>
      <c r="U120" s="150" t="s">
        <v>12</v>
      </c>
      <c r="V120" s="3">
        <v>0</v>
      </c>
      <c r="W120" s="3">
        <v>0</v>
      </c>
      <c r="X120" s="3">
        <v>0</v>
      </c>
      <c r="Y120" s="3">
        <v>0</v>
      </c>
      <c r="Z120" s="105">
        <v>69.5</v>
      </c>
      <c r="AA120" s="3">
        <v>0</v>
      </c>
      <c r="AB120" s="3">
        <v>0</v>
      </c>
      <c r="AC120" s="3">
        <v>69.5</v>
      </c>
      <c r="AD120" s="54">
        <v>2025</v>
      </c>
    </row>
    <row r="121" spans="1:31" s="34" customFormat="1" ht="34.5" customHeight="1" x14ac:dyDescent="0.3">
      <c r="C121" s="35">
        <v>0</v>
      </c>
      <c r="D121" s="35">
        <v>0</v>
      </c>
      <c r="E121" s="35">
        <v>6</v>
      </c>
      <c r="F121" s="35">
        <v>0</v>
      </c>
      <c r="G121" s="35">
        <v>8</v>
      </c>
      <c r="H121" s="35">
        <v>0</v>
      </c>
      <c r="I121" s="35">
        <v>1</v>
      </c>
      <c r="J121" s="35">
        <v>0</v>
      </c>
      <c r="K121" s="35">
        <v>2</v>
      </c>
      <c r="L121" s="35">
        <v>2</v>
      </c>
      <c r="M121" s="35">
        <v>0</v>
      </c>
      <c r="N121" s="35">
        <v>1</v>
      </c>
      <c r="O121" s="35" t="s">
        <v>36</v>
      </c>
      <c r="P121" s="35">
        <v>9</v>
      </c>
      <c r="Q121" s="35">
        <v>0</v>
      </c>
      <c r="R121" s="75">
        <v>7</v>
      </c>
      <c r="S121" s="75">
        <v>4</v>
      </c>
      <c r="T121" s="148"/>
      <c r="U121" s="151"/>
      <c r="V121" s="3">
        <v>0</v>
      </c>
      <c r="W121" s="3">
        <v>0</v>
      </c>
      <c r="X121" s="3">
        <v>0</v>
      </c>
      <c r="Y121" s="3">
        <v>0</v>
      </c>
      <c r="Z121" s="105">
        <v>3.8</v>
      </c>
      <c r="AA121" s="3">
        <v>0</v>
      </c>
      <c r="AB121" s="3">
        <v>0</v>
      </c>
      <c r="AC121" s="3">
        <v>3.8</v>
      </c>
      <c r="AD121" s="54">
        <v>2025</v>
      </c>
    </row>
    <row r="122" spans="1:31" s="34" customFormat="1" ht="25.5" customHeight="1" x14ac:dyDescent="0.3">
      <c r="C122" s="35">
        <v>0</v>
      </c>
      <c r="D122" s="35">
        <v>0</v>
      </c>
      <c r="E122" s="35">
        <v>6</v>
      </c>
      <c r="F122" s="35">
        <v>0</v>
      </c>
      <c r="G122" s="35">
        <v>8</v>
      </c>
      <c r="H122" s="35">
        <v>0</v>
      </c>
      <c r="I122" s="35">
        <v>1</v>
      </c>
      <c r="J122" s="35">
        <v>0</v>
      </c>
      <c r="K122" s="35">
        <v>2</v>
      </c>
      <c r="L122" s="35">
        <v>2</v>
      </c>
      <c r="M122" s="35">
        <v>0</v>
      </c>
      <c r="N122" s="35">
        <v>1</v>
      </c>
      <c r="O122" s="35" t="s">
        <v>36</v>
      </c>
      <c r="P122" s="35">
        <v>9</v>
      </c>
      <c r="Q122" s="35" t="s">
        <v>121</v>
      </c>
      <c r="R122" s="75">
        <v>7</v>
      </c>
      <c r="S122" s="75">
        <v>4</v>
      </c>
      <c r="T122" s="149"/>
      <c r="U122" s="152"/>
      <c r="V122" s="3">
        <v>0</v>
      </c>
      <c r="W122" s="3">
        <v>0</v>
      </c>
      <c r="X122" s="3">
        <v>0</v>
      </c>
      <c r="Y122" s="3">
        <v>0</v>
      </c>
      <c r="Z122" s="105">
        <v>24.1</v>
      </c>
      <c r="AA122" s="3">
        <v>0</v>
      </c>
      <c r="AB122" s="3">
        <v>0</v>
      </c>
      <c r="AC122" s="3">
        <v>24.1</v>
      </c>
      <c r="AD122" s="54">
        <v>2025</v>
      </c>
    </row>
    <row r="123" spans="1:31" s="34" customFormat="1" ht="25.5" customHeight="1" x14ac:dyDescent="0.3"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75"/>
      <c r="S123" s="75"/>
      <c r="T123" s="56" t="s">
        <v>135</v>
      </c>
      <c r="U123" s="28" t="s">
        <v>3</v>
      </c>
      <c r="V123" s="94">
        <v>0</v>
      </c>
      <c r="W123" s="94">
        <v>0</v>
      </c>
      <c r="X123" s="94">
        <v>0</v>
      </c>
      <c r="Y123" s="94">
        <v>0</v>
      </c>
      <c r="Z123" s="94">
        <v>1</v>
      </c>
      <c r="AA123" s="94">
        <v>0</v>
      </c>
      <c r="AB123" s="94">
        <v>0</v>
      </c>
      <c r="AC123" s="94">
        <v>1</v>
      </c>
      <c r="AD123" s="54">
        <v>2025</v>
      </c>
    </row>
    <row r="124" spans="1:31" s="70" customFormat="1" ht="40.5" customHeight="1" x14ac:dyDescent="0.35"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56" t="s">
        <v>81</v>
      </c>
      <c r="U124" s="38" t="s">
        <v>12</v>
      </c>
      <c r="V124" s="2">
        <f t="shared" ref="V124" si="6">V126+V128</f>
        <v>8207.4</v>
      </c>
      <c r="W124" s="2">
        <f>W126+W128</f>
        <v>9464.6</v>
      </c>
      <c r="X124" s="2">
        <f>X126+X128+X129</f>
        <v>10478.200000000001</v>
      </c>
      <c r="Y124" s="2">
        <f>Y126+Y128+Y129</f>
        <v>16781.900000000001</v>
      </c>
      <c r="Z124" s="2">
        <f>Z126+Z128+Z129</f>
        <v>24085.1</v>
      </c>
      <c r="AA124" s="2">
        <f>AA126+AA128</f>
        <v>23469.5</v>
      </c>
      <c r="AB124" s="2">
        <f>AB128+AB126</f>
        <v>23469.5</v>
      </c>
      <c r="AC124" s="39">
        <f>AA124+Z124+Y124+X124+W124+V124+AB124</f>
        <v>115956.2</v>
      </c>
      <c r="AD124" s="54">
        <v>2027</v>
      </c>
    </row>
    <row r="125" spans="1:31" s="70" customFormat="1" ht="57.75" customHeight="1" x14ac:dyDescent="0.45"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64" t="s">
        <v>82</v>
      </c>
      <c r="U125" s="28" t="s">
        <v>14</v>
      </c>
      <c r="V125" s="105">
        <v>93.6</v>
      </c>
      <c r="W125" s="105">
        <v>93.6</v>
      </c>
      <c r="X125" s="105">
        <v>93.6</v>
      </c>
      <c r="Y125" s="105">
        <v>93.6</v>
      </c>
      <c r="Z125" s="105">
        <v>93.6</v>
      </c>
      <c r="AA125" s="105">
        <v>93.6</v>
      </c>
      <c r="AB125" s="105">
        <v>93.6</v>
      </c>
      <c r="AC125" s="105">
        <v>93.6</v>
      </c>
      <c r="AD125" s="54">
        <v>2027</v>
      </c>
      <c r="AE125" s="127"/>
    </row>
    <row r="126" spans="1:31" s="34" customFormat="1" ht="60" customHeight="1" x14ac:dyDescent="0.3">
      <c r="A126" s="33"/>
      <c r="C126" s="35">
        <v>0</v>
      </c>
      <c r="D126" s="35">
        <v>1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2</v>
      </c>
      <c r="L126" s="35">
        <v>2</v>
      </c>
      <c r="M126" s="35">
        <v>0</v>
      </c>
      <c r="N126" s="35">
        <v>2</v>
      </c>
      <c r="O126" s="35">
        <v>9</v>
      </c>
      <c r="P126" s="35">
        <v>9</v>
      </c>
      <c r="Q126" s="35">
        <v>9</v>
      </c>
      <c r="R126" s="75">
        <v>9</v>
      </c>
      <c r="S126" s="75">
        <v>9</v>
      </c>
      <c r="T126" s="76" t="s">
        <v>83</v>
      </c>
      <c r="U126" s="28" t="s">
        <v>12</v>
      </c>
      <c r="V126" s="3">
        <v>0</v>
      </c>
      <c r="W126" s="3">
        <v>54</v>
      </c>
      <c r="X126" s="3">
        <v>0</v>
      </c>
      <c r="Y126" s="3">
        <v>0</v>
      </c>
      <c r="Z126" s="3">
        <v>74</v>
      </c>
      <c r="AA126" s="3">
        <v>0</v>
      </c>
      <c r="AB126" s="3">
        <v>0</v>
      </c>
      <c r="AC126" s="3">
        <f>V126+W126+X126+Y126+Z126+AA126+AB126</f>
        <v>128</v>
      </c>
      <c r="AD126" s="54">
        <v>2025</v>
      </c>
    </row>
    <row r="127" spans="1:31" s="34" customFormat="1" ht="43.5" customHeight="1" x14ac:dyDescent="0.35">
      <c r="A127" s="3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93"/>
      <c r="O127" s="93"/>
      <c r="P127" s="93"/>
      <c r="Q127" s="93"/>
      <c r="R127" s="93"/>
      <c r="S127" s="93"/>
      <c r="T127" s="76" t="s">
        <v>100</v>
      </c>
      <c r="U127" s="28" t="s">
        <v>3</v>
      </c>
      <c r="V127" s="71">
        <v>0</v>
      </c>
      <c r="W127" s="71">
        <v>14</v>
      </c>
      <c r="X127" s="71">
        <v>0</v>
      </c>
      <c r="Y127" s="71">
        <v>0</v>
      </c>
      <c r="Z127" s="71">
        <v>14</v>
      </c>
      <c r="AA127" s="71">
        <v>0</v>
      </c>
      <c r="AB127" s="71">
        <v>0</v>
      </c>
      <c r="AC127" s="71">
        <v>14</v>
      </c>
      <c r="AD127" s="54">
        <v>2025</v>
      </c>
    </row>
    <row r="128" spans="1:31" s="34" customFormat="1" ht="24.75" customHeight="1" x14ac:dyDescent="0.3">
      <c r="A128" s="33"/>
      <c r="C128" s="67">
        <v>0</v>
      </c>
      <c r="D128" s="36">
        <v>1</v>
      </c>
      <c r="E128" s="36">
        <v>0</v>
      </c>
      <c r="F128" s="36">
        <v>0</v>
      </c>
      <c r="G128" s="36">
        <v>8</v>
      </c>
      <c r="H128" s="36">
        <v>0</v>
      </c>
      <c r="I128" s="36">
        <v>4</v>
      </c>
      <c r="J128" s="36">
        <v>0</v>
      </c>
      <c r="K128" s="36">
        <v>2</v>
      </c>
      <c r="L128" s="36">
        <v>2</v>
      </c>
      <c r="M128" s="36">
        <v>0</v>
      </c>
      <c r="N128" s="36">
        <v>2</v>
      </c>
      <c r="O128" s="36">
        <v>9</v>
      </c>
      <c r="P128" s="36">
        <v>9</v>
      </c>
      <c r="Q128" s="36">
        <v>9</v>
      </c>
      <c r="R128" s="36">
        <v>9</v>
      </c>
      <c r="S128" s="36">
        <v>9</v>
      </c>
      <c r="T128" s="163" t="s">
        <v>84</v>
      </c>
      <c r="U128" s="28" t="s">
        <v>12</v>
      </c>
      <c r="V128" s="3">
        <f>8402.6-195.2</f>
        <v>8207.4</v>
      </c>
      <c r="W128" s="3">
        <v>9410.6</v>
      </c>
      <c r="X128" s="3">
        <v>10343.5</v>
      </c>
      <c r="Y128" s="3">
        <v>16662.2</v>
      </c>
      <c r="Z128" s="3">
        <v>23846.5</v>
      </c>
      <c r="AA128" s="3">
        <v>23469.5</v>
      </c>
      <c r="AB128" s="3">
        <v>23469.5</v>
      </c>
      <c r="AC128" s="3">
        <f>AA128+Z128+Y128+X128+W128+V128+AB128</f>
        <v>115409.2</v>
      </c>
      <c r="AD128" s="54">
        <v>2027</v>
      </c>
    </row>
    <row r="129" spans="1:31" s="34" customFormat="1" ht="24" customHeight="1" x14ac:dyDescent="0.3">
      <c r="A129" s="33"/>
      <c r="C129" s="67">
        <v>0</v>
      </c>
      <c r="D129" s="36">
        <v>1</v>
      </c>
      <c r="E129" s="36">
        <v>0</v>
      </c>
      <c r="F129" s="36">
        <v>0</v>
      </c>
      <c r="G129" s="36">
        <v>8</v>
      </c>
      <c r="H129" s="36">
        <v>0</v>
      </c>
      <c r="I129" s="36">
        <v>4</v>
      </c>
      <c r="J129" s="36">
        <v>0</v>
      </c>
      <c r="K129" s="36">
        <v>2</v>
      </c>
      <c r="L129" s="36">
        <v>2</v>
      </c>
      <c r="M129" s="36">
        <v>0</v>
      </c>
      <c r="N129" s="36">
        <v>2</v>
      </c>
      <c r="O129" s="36">
        <v>5</v>
      </c>
      <c r="P129" s="36">
        <v>5</v>
      </c>
      <c r="Q129" s="36">
        <v>4</v>
      </c>
      <c r="R129" s="36">
        <v>9</v>
      </c>
      <c r="S129" s="36">
        <v>2</v>
      </c>
      <c r="T129" s="163"/>
      <c r="U129" s="28" t="s">
        <v>12</v>
      </c>
      <c r="V129" s="3">
        <v>0</v>
      </c>
      <c r="W129" s="3">
        <v>0</v>
      </c>
      <c r="X129" s="3">
        <v>134.69999999999999</v>
      </c>
      <c r="Y129" s="3">
        <v>119.7</v>
      </c>
      <c r="Z129" s="3">
        <v>164.6</v>
      </c>
      <c r="AA129" s="3">
        <v>0</v>
      </c>
      <c r="AB129" s="3">
        <v>0</v>
      </c>
      <c r="AC129" s="3">
        <v>419</v>
      </c>
      <c r="AD129" s="54">
        <v>2025</v>
      </c>
    </row>
    <row r="130" spans="1:31" s="34" customFormat="1" ht="37.5" customHeight="1" x14ac:dyDescent="0.3">
      <c r="A130" s="33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64" t="s">
        <v>85</v>
      </c>
      <c r="U130" s="28" t="s">
        <v>14</v>
      </c>
      <c r="V130" s="71">
        <v>100</v>
      </c>
      <c r="W130" s="71">
        <v>100</v>
      </c>
      <c r="X130" s="71">
        <v>100</v>
      </c>
      <c r="Y130" s="71">
        <v>100</v>
      </c>
      <c r="Z130" s="71">
        <v>100</v>
      </c>
      <c r="AA130" s="71">
        <v>100</v>
      </c>
      <c r="AB130" s="71">
        <v>100</v>
      </c>
      <c r="AC130" s="71">
        <v>100</v>
      </c>
      <c r="AD130" s="54">
        <v>2027</v>
      </c>
    </row>
    <row r="131" spans="1:31" s="34" customFormat="1" ht="39" customHeight="1" x14ac:dyDescent="0.35">
      <c r="A131" s="3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56" t="s">
        <v>86</v>
      </c>
      <c r="U131" s="28" t="s">
        <v>33</v>
      </c>
      <c r="V131" s="71">
        <v>1</v>
      </c>
      <c r="W131" s="71">
        <v>1</v>
      </c>
      <c r="X131" s="71">
        <v>1</v>
      </c>
      <c r="Y131" s="71">
        <v>1</v>
      </c>
      <c r="Z131" s="71">
        <v>1</v>
      </c>
      <c r="AA131" s="71">
        <v>1</v>
      </c>
      <c r="AB131" s="71">
        <v>1</v>
      </c>
      <c r="AC131" s="71">
        <v>1</v>
      </c>
      <c r="AD131" s="54">
        <v>2027</v>
      </c>
    </row>
    <row r="132" spans="1:31" s="34" customFormat="1" ht="42" customHeight="1" x14ac:dyDescent="0.45">
      <c r="A132" s="33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56" t="s">
        <v>101</v>
      </c>
      <c r="U132" s="28" t="s">
        <v>4</v>
      </c>
      <c r="V132" s="71">
        <v>50</v>
      </c>
      <c r="W132" s="71">
        <v>95</v>
      </c>
      <c r="X132" s="71">
        <v>64</v>
      </c>
      <c r="Y132" s="71">
        <v>80</v>
      </c>
      <c r="Z132" s="71">
        <v>90</v>
      </c>
      <c r="AA132" s="71">
        <v>90</v>
      </c>
      <c r="AB132" s="71">
        <v>90</v>
      </c>
      <c r="AC132" s="71">
        <f>V132+W132+X132+Y132+Z132+AA132+AB132</f>
        <v>559</v>
      </c>
      <c r="AD132" s="54">
        <v>2027</v>
      </c>
      <c r="AE132" s="95"/>
    </row>
    <row r="133" spans="1:31" s="6" customFormat="1" ht="54.75" customHeight="1" x14ac:dyDescent="0.5">
      <c r="A133" s="129"/>
      <c r="B133" s="129"/>
      <c r="C133" s="130"/>
      <c r="D133" s="130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31"/>
      <c r="X133" s="174"/>
      <c r="Y133" s="174"/>
      <c r="Z133" s="174"/>
      <c r="AA133" s="174"/>
      <c r="AB133" s="174"/>
      <c r="AC133" s="174"/>
      <c r="AD133" s="132" t="s">
        <v>42</v>
      </c>
    </row>
    <row r="134" spans="1:31" s="6" customFormat="1" ht="71.400000000000006" customHeight="1" x14ac:dyDescent="0.3">
      <c r="A134" s="129"/>
      <c r="B134" s="129"/>
      <c r="C134" s="162"/>
      <c r="D134" s="162"/>
      <c r="E134" s="133"/>
      <c r="Z134" s="134"/>
      <c r="AA134" s="134"/>
      <c r="AB134" s="134"/>
    </row>
    <row r="135" spans="1:31" s="6" customFormat="1" ht="21" x14ac:dyDescent="0.3">
      <c r="A135" s="129"/>
      <c r="B135" s="129"/>
      <c r="C135" s="129"/>
      <c r="D135" s="129"/>
      <c r="E135" s="129"/>
      <c r="F135" s="167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35"/>
    </row>
    <row r="136" spans="1:31" s="6" customFormat="1" x14ac:dyDescent="0.3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</row>
    <row r="137" spans="1:31" s="6" customFormat="1" x14ac:dyDescent="0.3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35"/>
      <c r="U137" s="135"/>
      <c r="V137" s="135"/>
      <c r="W137" s="135"/>
      <c r="X137" s="135"/>
      <c r="Y137" s="135"/>
      <c r="Z137" s="136"/>
      <c r="AA137" s="136"/>
      <c r="AB137" s="136"/>
      <c r="AC137" s="135"/>
      <c r="AD137" s="135"/>
    </row>
    <row r="138" spans="1:31" s="6" customFormat="1" x14ac:dyDescent="0.3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</row>
    <row r="139" spans="1:31" s="6" customFormat="1" x14ac:dyDescent="0.3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</row>
    <row r="140" spans="1:31" s="6" customFormat="1" x14ac:dyDescent="0.3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</row>
    <row r="141" spans="1:31" s="6" customFormat="1" x14ac:dyDescent="0.3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</row>
    <row r="142" spans="1:31" s="6" customFormat="1" x14ac:dyDescent="0.3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</row>
    <row r="143" spans="1:31" s="6" customFormat="1" x14ac:dyDescent="0.3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</row>
    <row r="144" spans="1:31" s="6" customFormat="1" x14ac:dyDescent="0.3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135"/>
    </row>
    <row r="145" spans="1:30" s="6" customFormat="1" x14ac:dyDescent="0.3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135"/>
    </row>
    <row r="146" spans="1:30" s="6" customFormat="1" x14ac:dyDescent="0.3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</row>
    <row r="147" spans="1:30" s="6" customFormat="1" x14ac:dyDescent="0.3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</row>
    <row r="148" spans="1:30" s="6" customFormat="1" x14ac:dyDescent="0.3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</row>
    <row r="149" spans="1:30" s="6" customFormat="1" x14ac:dyDescent="0.3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</row>
    <row r="150" spans="1:30" s="6" customFormat="1" x14ac:dyDescent="0.3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</row>
    <row r="151" spans="1:30" s="6" customFormat="1" x14ac:dyDescent="0.3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135"/>
    </row>
    <row r="152" spans="1:30" s="6" customFormat="1" x14ac:dyDescent="0.3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</row>
    <row r="153" spans="1:30" s="6" customFormat="1" x14ac:dyDescent="0.3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</row>
    <row r="154" spans="1:30" s="6" customFormat="1" x14ac:dyDescent="0.3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</row>
    <row r="155" spans="1:30" s="6" customFormat="1" x14ac:dyDescent="0.3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</row>
    <row r="156" spans="1:30" s="6" customFormat="1" x14ac:dyDescent="0.3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</row>
    <row r="157" spans="1:30" s="6" customFormat="1" x14ac:dyDescent="0.3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</row>
    <row r="158" spans="1:30" s="6" customFormat="1" x14ac:dyDescent="0.3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</row>
    <row r="159" spans="1:30" s="6" customFormat="1" x14ac:dyDescent="0.3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</row>
    <row r="160" spans="1:30" s="6" customFormat="1" x14ac:dyDescent="0.3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</row>
    <row r="161" spans="1:30" s="6" customFormat="1" x14ac:dyDescent="0.3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</row>
    <row r="162" spans="1:30" s="6" customFormat="1" x14ac:dyDescent="0.3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</row>
    <row r="163" spans="1:30" s="6" customFormat="1" x14ac:dyDescent="0.3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</row>
    <row r="164" spans="1:30" s="6" customFormat="1" x14ac:dyDescent="0.3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</row>
    <row r="165" spans="1:30" s="6" customFormat="1" x14ac:dyDescent="0.3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</row>
    <row r="166" spans="1:30" s="6" customFormat="1" x14ac:dyDescent="0.3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</row>
    <row r="167" spans="1:30" s="6" customFormat="1" x14ac:dyDescent="0.3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</row>
    <row r="168" spans="1:30" s="6" customFormat="1" x14ac:dyDescent="0.3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</row>
    <row r="169" spans="1:30" s="6" customFormat="1" x14ac:dyDescent="0.3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</row>
    <row r="170" spans="1:30" s="6" customFormat="1" x14ac:dyDescent="0.3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</row>
    <row r="171" spans="1:30" s="6" customFormat="1" x14ac:dyDescent="0.3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</row>
    <row r="172" spans="1:30" s="6" customFormat="1" x14ac:dyDescent="0.3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</row>
    <row r="173" spans="1:30" s="6" customFormat="1" x14ac:dyDescent="0.3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</row>
    <row r="174" spans="1:30" s="6" customFormat="1" x14ac:dyDescent="0.3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</row>
    <row r="175" spans="1:30" s="6" customFormat="1" x14ac:dyDescent="0.3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</row>
    <row r="176" spans="1:30" s="6" customFormat="1" x14ac:dyDescent="0.3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</row>
    <row r="177" spans="1:30" s="6" customFormat="1" x14ac:dyDescent="0.3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35"/>
      <c r="U177" s="135"/>
      <c r="V177" s="135"/>
      <c r="W177" s="135"/>
      <c r="X177" s="135"/>
      <c r="Y177" s="135"/>
      <c r="Z177" s="135"/>
      <c r="AA177" s="135"/>
      <c r="AB177" s="135"/>
      <c r="AC177" s="135"/>
      <c r="AD177" s="135"/>
    </row>
    <row r="178" spans="1:30" s="6" customFormat="1" x14ac:dyDescent="0.3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</row>
    <row r="179" spans="1:30" s="6" customFormat="1" x14ac:dyDescent="0.3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</row>
    <row r="180" spans="1:30" s="6" customFormat="1" x14ac:dyDescent="0.3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</row>
    <row r="181" spans="1:30" s="6" customFormat="1" x14ac:dyDescent="0.3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/>
      <c r="AD181" s="135"/>
    </row>
    <row r="182" spans="1:30" s="6" customFormat="1" x14ac:dyDescent="0.3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35"/>
      <c r="U182" s="135"/>
      <c r="V182" s="135"/>
      <c r="W182" s="135"/>
      <c r="X182" s="135"/>
      <c r="Y182" s="135"/>
      <c r="Z182" s="135"/>
      <c r="AA182" s="135"/>
      <c r="AB182" s="135"/>
      <c r="AC182" s="135"/>
      <c r="AD182" s="135"/>
    </row>
    <row r="183" spans="1:30" s="6" customFormat="1" x14ac:dyDescent="0.3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</row>
    <row r="184" spans="1:30" s="6" customFormat="1" x14ac:dyDescent="0.3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</row>
    <row r="185" spans="1:30" s="6" customFormat="1" x14ac:dyDescent="0.3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</row>
    <row r="186" spans="1:30" s="6" customFormat="1" x14ac:dyDescent="0.3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</row>
    <row r="187" spans="1:30" s="6" customFormat="1" x14ac:dyDescent="0.3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</row>
    <row r="188" spans="1:30" s="6" customFormat="1" x14ac:dyDescent="0.3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</row>
    <row r="189" spans="1:30" s="6" customFormat="1" x14ac:dyDescent="0.3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</row>
    <row r="190" spans="1:30" s="6" customFormat="1" x14ac:dyDescent="0.3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</row>
    <row r="191" spans="1:30" s="6" customFormat="1" x14ac:dyDescent="0.3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</row>
    <row r="192" spans="1:30" s="6" customFormat="1" x14ac:dyDescent="0.3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</row>
    <row r="193" spans="1:30" s="6" customFormat="1" x14ac:dyDescent="0.3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</row>
    <row r="194" spans="1:30" s="6" customFormat="1" x14ac:dyDescent="0.3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</row>
    <row r="195" spans="1:30" s="6" customFormat="1" x14ac:dyDescent="0.3">
      <c r="A195" s="129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</row>
    <row r="196" spans="1:30" s="6" customFormat="1" x14ac:dyDescent="0.3">
      <c r="A196" s="129"/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</row>
    <row r="197" spans="1:30" s="6" customFormat="1" x14ac:dyDescent="0.3">
      <c r="A197" s="129"/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</row>
    <row r="198" spans="1:30" s="6" customFormat="1" x14ac:dyDescent="0.3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</row>
    <row r="199" spans="1:30" s="6" customFormat="1" x14ac:dyDescent="0.3">
      <c r="A199" s="129"/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</row>
    <row r="200" spans="1:30" s="6" customFormat="1" x14ac:dyDescent="0.3">
      <c r="A200" s="129"/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</row>
    <row r="201" spans="1:30" s="6" customFormat="1" x14ac:dyDescent="0.3">
      <c r="A201" s="129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35"/>
      <c r="U201" s="135"/>
      <c r="V201" s="135"/>
      <c r="W201" s="135"/>
      <c r="X201" s="135"/>
      <c r="Y201" s="135"/>
      <c r="Z201" s="135"/>
      <c r="AA201" s="135"/>
      <c r="AB201" s="135"/>
      <c r="AC201" s="135"/>
      <c r="AD201" s="135"/>
    </row>
    <row r="202" spans="1:30" s="6" customFormat="1" x14ac:dyDescent="0.3">
      <c r="A202" s="129"/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</row>
    <row r="203" spans="1:30" s="6" customFormat="1" x14ac:dyDescent="0.3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</row>
    <row r="204" spans="1:30" s="6" customFormat="1" x14ac:dyDescent="0.3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</row>
    <row r="205" spans="1:30" s="6" customFormat="1" x14ac:dyDescent="0.3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</row>
    <row r="206" spans="1:30" s="6" customFormat="1" x14ac:dyDescent="0.3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</row>
    <row r="207" spans="1:30" s="6" customFormat="1" x14ac:dyDescent="0.3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</row>
    <row r="208" spans="1:30" s="6" customFormat="1" x14ac:dyDescent="0.3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</row>
    <row r="209" spans="1:30" s="6" customFormat="1" x14ac:dyDescent="0.3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</row>
    <row r="210" spans="1:30" s="6" customFormat="1" x14ac:dyDescent="0.3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</row>
    <row r="211" spans="1:30" s="6" customFormat="1" x14ac:dyDescent="0.3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</row>
    <row r="212" spans="1:30" s="6" customFormat="1" x14ac:dyDescent="0.3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</row>
    <row r="213" spans="1:30" s="6" customFormat="1" x14ac:dyDescent="0.3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</row>
    <row r="214" spans="1:30" s="6" customFormat="1" x14ac:dyDescent="0.3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</row>
    <row r="215" spans="1:30" s="6" customFormat="1" x14ac:dyDescent="0.3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</row>
    <row r="216" spans="1:30" s="6" customFormat="1" x14ac:dyDescent="0.3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35"/>
      <c r="U216" s="135"/>
      <c r="V216" s="135"/>
      <c r="W216" s="135"/>
      <c r="X216" s="135"/>
      <c r="Y216" s="135"/>
      <c r="Z216" s="135"/>
      <c r="AA216" s="135"/>
      <c r="AB216" s="135"/>
      <c r="AC216" s="135"/>
      <c r="AD216" s="135"/>
    </row>
    <row r="217" spans="1:30" s="6" customFormat="1" x14ac:dyDescent="0.3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</row>
    <row r="218" spans="1:30" s="6" customFormat="1" x14ac:dyDescent="0.3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</row>
    <row r="219" spans="1:30" s="6" customFormat="1" x14ac:dyDescent="0.3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</row>
    <row r="220" spans="1:30" s="6" customFormat="1" x14ac:dyDescent="0.3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</row>
    <row r="221" spans="1:30" s="6" customFormat="1" x14ac:dyDescent="0.3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</row>
    <row r="222" spans="1:30" s="6" customFormat="1" x14ac:dyDescent="0.3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</row>
    <row r="223" spans="1:30" s="6" customFormat="1" x14ac:dyDescent="0.3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</row>
    <row r="224" spans="1:30" s="6" customFormat="1" x14ac:dyDescent="0.3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</row>
    <row r="225" spans="1:30" s="6" customFormat="1" x14ac:dyDescent="0.3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</row>
    <row r="226" spans="1:30" s="6" customFormat="1" x14ac:dyDescent="0.3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</row>
    <row r="227" spans="1:30" s="6" customFormat="1" x14ac:dyDescent="0.3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</row>
    <row r="228" spans="1:30" s="6" customFormat="1" x14ac:dyDescent="0.3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35"/>
      <c r="U228" s="135"/>
      <c r="V228" s="135"/>
      <c r="W228" s="135"/>
      <c r="X228" s="135"/>
      <c r="Y228" s="135"/>
      <c r="Z228" s="135"/>
      <c r="AA228" s="135"/>
      <c r="AB228" s="135"/>
      <c r="AC228" s="135"/>
      <c r="AD228" s="135"/>
    </row>
    <row r="229" spans="1:30" s="6" customFormat="1" x14ac:dyDescent="0.3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</row>
    <row r="230" spans="1:30" s="6" customFormat="1" x14ac:dyDescent="0.3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</row>
    <row r="231" spans="1:30" s="6" customFormat="1" x14ac:dyDescent="0.3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35"/>
      <c r="U231" s="135"/>
      <c r="V231" s="135"/>
      <c r="W231" s="135"/>
      <c r="X231" s="135"/>
      <c r="Y231" s="135"/>
      <c r="Z231" s="135"/>
      <c r="AA231" s="135"/>
      <c r="AB231" s="135"/>
      <c r="AC231" s="135"/>
      <c r="AD231" s="135"/>
    </row>
    <row r="232" spans="1:30" s="6" customFormat="1" x14ac:dyDescent="0.3">
      <c r="A232" s="129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135"/>
      <c r="AD232" s="135"/>
    </row>
    <row r="233" spans="1:30" s="6" customFormat="1" x14ac:dyDescent="0.3">
      <c r="A233" s="129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35"/>
      <c r="U233" s="135"/>
      <c r="V233" s="135"/>
      <c r="W233" s="135"/>
      <c r="X233" s="135"/>
      <c r="Y233" s="135"/>
      <c r="Z233" s="135"/>
      <c r="AA233" s="135"/>
      <c r="AB233" s="135"/>
      <c r="AC233" s="135"/>
      <c r="AD233" s="135"/>
    </row>
    <row r="234" spans="1:30" s="6" customFormat="1" x14ac:dyDescent="0.3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35"/>
      <c r="U234" s="135"/>
      <c r="V234" s="135"/>
      <c r="W234" s="135"/>
      <c r="X234" s="135"/>
      <c r="Y234" s="135"/>
      <c r="Z234" s="135"/>
      <c r="AA234" s="135"/>
      <c r="AB234" s="135"/>
      <c r="AC234" s="135"/>
      <c r="AD234" s="135"/>
    </row>
    <row r="235" spans="1:30" s="6" customFormat="1" x14ac:dyDescent="0.3">
      <c r="A235" s="129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135"/>
    </row>
    <row r="236" spans="1:30" s="6" customFormat="1" x14ac:dyDescent="0.3">
      <c r="A236" s="129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35"/>
      <c r="U236" s="135"/>
      <c r="V236" s="135"/>
      <c r="W236" s="135"/>
      <c r="X236" s="135"/>
      <c r="Y236" s="135"/>
      <c r="Z236" s="135"/>
      <c r="AA236" s="135"/>
      <c r="AB236" s="135"/>
      <c r="AC236" s="135"/>
      <c r="AD236" s="135"/>
    </row>
    <row r="237" spans="1:30" s="6" customFormat="1" x14ac:dyDescent="0.3">
      <c r="A237" s="129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35"/>
      <c r="U237" s="135"/>
      <c r="V237" s="135"/>
      <c r="W237" s="135"/>
      <c r="X237" s="135"/>
      <c r="Y237" s="135"/>
      <c r="Z237" s="135"/>
      <c r="AA237" s="135"/>
      <c r="AB237" s="135"/>
      <c r="AC237" s="135"/>
      <c r="AD237" s="135"/>
    </row>
    <row r="238" spans="1:30" s="6" customFormat="1" x14ac:dyDescent="0.3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35"/>
      <c r="U238" s="135"/>
      <c r="V238" s="135"/>
      <c r="W238" s="135"/>
      <c r="X238" s="135"/>
      <c r="Y238" s="135"/>
      <c r="Z238" s="135"/>
      <c r="AA238" s="135"/>
      <c r="AB238" s="135"/>
      <c r="AC238" s="135"/>
      <c r="AD238" s="135"/>
    </row>
    <row r="239" spans="1:30" s="6" customFormat="1" x14ac:dyDescent="0.3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35"/>
      <c r="U239" s="135"/>
      <c r="V239" s="135"/>
      <c r="W239" s="135"/>
      <c r="X239" s="135"/>
      <c r="Y239" s="135"/>
      <c r="Z239" s="135"/>
      <c r="AA239" s="135"/>
      <c r="AB239" s="135"/>
      <c r="AC239" s="135"/>
      <c r="AD239" s="135"/>
    </row>
    <row r="240" spans="1:30" s="6" customFormat="1" x14ac:dyDescent="0.3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35"/>
      <c r="U240" s="135"/>
      <c r="V240" s="135"/>
      <c r="W240" s="135"/>
      <c r="X240" s="135"/>
      <c r="Y240" s="135"/>
      <c r="Z240" s="135"/>
      <c r="AA240" s="135"/>
      <c r="AB240" s="135"/>
      <c r="AC240" s="135"/>
      <c r="AD240" s="135"/>
    </row>
    <row r="241" spans="1:30" s="6" customFormat="1" x14ac:dyDescent="0.3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35"/>
      <c r="U241" s="135"/>
      <c r="V241" s="135"/>
      <c r="W241" s="135"/>
      <c r="X241" s="135"/>
      <c r="Y241" s="135"/>
      <c r="Z241" s="135"/>
      <c r="AA241" s="135"/>
      <c r="AB241" s="135"/>
      <c r="AC241" s="135"/>
      <c r="AD241" s="135"/>
    </row>
    <row r="242" spans="1:30" s="6" customFormat="1" x14ac:dyDescent="0.3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35"/>
      <c r="U242" s="135"/>
      <c r="V242" s="135"/>
      <c r="W242" s="135"/>
      <c r="X242" s="135"/>
      <c r="Y242" s="135"/>
      <c r="Z242" s="135"/>
      <c r="AA242" s="135"/>
      <c r="AB242" s="135"/>
      <c r="AC242" s="135"/>
      <c r="AD242" s="135"/>
    </row>
    <row r="243" spans="1:30" s="6" customFormat="1" x14ac:dyDescent="0.3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35"/>
      <c r="U243" s="135"/>
      <c r="V243" s="135"/>
      <c r="W243" s="135"/>
      <c r="X243" s="135"/>
      <c r="Y243" s="135"/>
      <c r="Z243" s="135"/>
      <c r="AA243" s="135"/>
      <c r="AB243" s="135"/>
      <c r="AC243" s="135"/>
      <c r="AD243" s="135"/>
    </row>
    <row r="244" spans="1:30" s="6" customFormat="1" x14ac:dyDescent="0.3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</row>
    <row r="245" spans="1:30" s="6" customFormat="1" x14ac:dyDescent="0.3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</row>
    <row r="246" spans="1:30" s="6" customFormat="1" x14ac:dyDescent="0.3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</row>
    <row r="247" spans="1:30" s="6" customFormat="1" x14ac:dyDescent="0.3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</row>
    <row r="248" spans="1:30" s="6" customFormat="1" x14ac:dyDescent="0.3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</row>
    <row r="249" spans="1:30" s="6" customFormat="1" x14ac:dyDescent="0.3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</row>
    <row r="250" spans="1:30" s="6" customFormat="1" x14ac:dyDescent="0.3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</row>
    <row r="251" spans="1:30" s="6" customFormat="1" x14ac:dyDescent="0.3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</row>
    <row r="252" spans="1:30" s="6" customFormat="1" x14ac:dyDescent="0.3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</row>
    <row r="253" spans="1:30" s="6" customFormat="1" x14ac:dyDescent="0.3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</row>
    <row r="254" spans="1:30" s="6" customFormat="1" x14ac:dyDescent="0.3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</row>
    <row r="255" spans="1:30" s="6" customFormat="1" x14ac:dyDescent="0.3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</row>
    <row r="256" spans="1:30" s="6" customFormat="1" x14ac:dyDescent="0.3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</row>
    <row r="257" spans="1:30" s="6" customFormat="1" x14ac:dyDescent="0.3">
      <c r="A257" s="129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35"/>
      <c r="U257" s="135"/>
      <c r="V257" s="135"/>
      <c r="W257" s="135"/>
      <c r="X257" s="135"/>
      <c r="Y257" s="135"/>
      <c r="Z257" s="135"/>
      <c r="AA257" s="135"/>
      <c r="AB257" s="135"/>
      <c r="AC257" s="135"/>
      <c r="AD257" s="135"/>
    </row>
    <row r="258" spans="1:30" s="6" customFormat="1" x14ac:dyDescent="0.3">
      <c r="A258" s="129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</row>
    <row r="259" spans="1:30" s="6" customFormat="1" x14ac:dyDescent="0.3">
      <c r="A259" s="129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</row>
    <row r="260" spans="1:30" s="6" customFormat="1" x14ac:dyDescent="0.3">
      <c r="A260" s="129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35"/>
      <c r="U260" s="135"/>
      <c r="V260" s="135"/>
      <c r="W260" s="135"/>
      <c r="X260" s="135"/>
      <c r="Y260" s="135"/>
      <c r="Z260" s="135"/>
      <c r="AA260" s="135"/>
      <c r="AB260" s="135"/>
      <c r="AC260" s="135"/>
      <c r="AD260" s="135"/>
    </row>
    <row r="261" spans="1:30" s="6" customFormat="1" x14ac:dyDescent="0.3">
      <c r="A261" s="129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</row>
    <row r="262" spans="1:30" s="6" customFormat="1" x14ac:dyDescent="0.3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</row>
    <row r="263" spans="1:30" s="6" customFormat="1" x14ac:dyDescent="0.3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</row>
    <row r="264" spans="1:30" s="6" customFormat="1" x14ac:dyDescent="0.3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</row>
    <row r="265" spans="1:30" s="6" customFormat="1" x14ac:dyDescent="0.3">
      <c r="A265" s="129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</row>
    <row r="266" spans="1:30" s="6" customFormat="1" x14ac:dyDescent="0.3">
      <c r="A266" s="129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</row>
    <row r="267" spans="1:30" s="6" customFormat="1" x14ac:dyDescent="0.3">
      <c r="A267" s="129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35"/>
      <c r="U267" s="135"/>
      <c r="V267" s="135"/>
      <c r="W267" s="135"/>
      <c r="X267" s="135"/>
      <c r="Y267" s="135"/>
      <c r="Z267" s="135"/>
      <c r="AA267" s="135"/>
      <c r="AB267" s="135"/>
      <c r="AC267" s="135"/>
      <c r="AD267" s="135"/>
    </row>
    <row r="268" spans="1:30" s="6" customFormat="1" x14ac:dyDescent="0.3">
      <c r="A268" s="129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35"/>
      <c r="U268" s="135"/>
      <c r="V268" s="135"/>
      <c r="W268" s="135"/>
      <c r="X268" s="135"/>
      <c r="Y268" s="135"/>
      <c r="Z268" s="135"/>
      <c r="AA268" s="135"/>
      <c r="AB268" s="135"/>
      <c r="AC268" s="135"/>
      <c r="AD268" s="135"/>
    </row>
    <row r="269" spans="1:30" s="6" customFormat="1" x14ac:dyDescent="0.3">
      <c r="A269" s="129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</row>
    <row r="270" spans="1:30" s="6" customFormat="1" x14ac:dyDescent="0.3">
      <c r="A270" s="129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</row>
    <row r="271" spans="1:30" s="6" customFormat="1" x14ac:dyDescent="0.3">
      <c r="A271" s="129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</row>
    <row r="272" spans="1:30" s="6" customFormat="1" x14ac:dyDescent="0.3">
      <c r="A272" s="129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</row>
    <row r="273" spans="1:30" s="6" customFormat="1" x14ac:dyDescent="0.3">
      <c r="A273" s="129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</row>
    <row r="274" spans="1:30" s="6" customFormat="1" x14ac:dyDescent="0.3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</row>
    <row r="275" spans="1:30" s="6" customFormat="1" x14ac:dyDescent="0.3">
      <c r="A275" s="129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</row>
    <row r="276" spans="1:30" s="6" customFormat="1" x14ac:dyDescent="0.3">
      <c r="A276" s="129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</row>
    <row r="277" spans="1:30" s="6" customFormat="1" x14ac:dyDescent="0.3">
      <c r="A277" s="129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35"/>
      <c r="U277" s="135"/>
      <c r="V277" s="135"/>
      <c r="W277" s="135"/>
      <c r="X277" s="135"/>
      <c r="Y277" s="135"/>
      <c r="Z277" s="135"/>
      <c r="AA277" s="135"/>
      <c r="AB277" s="135"/>
      <c r="AC277" s="135"/>
      <c r="AD277" s="135"/>
    </row>
    <row r="278" spans="1:30" s="6" customFormat="1" x14ac:dyDescent="0.3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</row>
    <row r="279" spans="1:30" s="6" customFormat="1" x14ac:dyDescent="0.3">
      <c r="A279" s="129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35"/>
      <c r="U279" s="135"/>
      <c r="V279" s="135"/>
      <c r="W279" s="135"/>
      <c r="X279" s="135"/>
      <c r="Y279" s="135"/>
      <c r="Z279" s="135"/>
      <c r="AA279" s="135"/>
      <c r="AB279" s="135"/>
      <c r="AC279" s="135"/>
      <c r="AD279" s="135"/>
    </row>
    <row r="280" spans="1:30" s="6" customFormat="1" x14ac:dyDescent="0.3">
      <c r="A280" s="129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</row>
    <row r="281" spans="1:30" s="6" customFormat="1" x14ac:dyDescent="0.3">
      <c r="A281" s="129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35"/>
      <c r="U281" s="135"/>
      <c r="V281" s="135"/>
      <c r="W281" s="135"/>
      <c r="X281" s="135"/>
      <c r="Y281" s="135"/>
      <c r="Z281" s="135"/>
      <c r="AA281" s="135"/>
      <c r="AB281" s="135"/>
      <c r="AC281" s="135"/>
      <c r="AD281" s="135"/>
    </row>
    <row r="282" spans="1:30" s="6" customFormat="1" x14ac:dyDescent="0.3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35"/>
      <c r="U282" s="135"/>
      <c r="V282" s="135"/>
      <c r="W282" s="135"/>
      <c r="X282" s="135"/>
      <c r="Y282" s="135"/>
      <c r="Z282" s="135"/>
      <c r="AA282" s="135"/>
      <c r="AB282" s="135"/>
      <c r="AC282" s="135"/>
      <c r="AD282" s="135"/>
    </row>
    <row r="283" spans="1:30" s="6" customFormat="1" x14ac:dyDescent="0.3">
      <c r="A283" s="129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35"/>
      <c r="U283" s="135"/>
      <c r="V283" s="135"/>
      <c r="W283" s="135"/>
      <c r="X283" s="135"/>
      <c r="Y283" s="135"/>
      <c r="Z283" s="135"/>
      <c r="AA283" s="135"/>
      <c r="AB283" s="135"/>
      <c r="AC283" s="135"/>
      <c r="AD283" s="135"/>
    </row>
    <row r="284" spans="1:30" s="6" customFormat="1" x14ac:dyDescent="0.3">
      <c r="A284" s="129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35"/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</row>
    <row r="285" spans="1:30" s="6" customFormat="1" x14ac:dyDescent="0.3">
      <c r="A285" s="129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35"/>
      <c r="U285" s="135"/>
      <c r="V285" s="135"/>
      <c r="W285" s="135"/>
      <c r="X285" s="135"/>
      <c r="Y285" s="135"/>
      <c r="Z285" s="135"/>
      <c r="AA285" s="135"/>
      <c r="AB285" s="135"/>
      <c r="AC285" s="135"/>
      <c r="AD285" s="135"/>
    </row>
    <row r="286" spans="1:30" s="6" customFormat="1" x14ac:dyDescent="0.3">
      <c r="A286" s="129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</row>
    <row r="287" spans="1:30" s="6" customFormat="1" x14ac:dyDescent="0.3">
      <c r="A287" s="129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</row>
    <row r="288" spans="1:30" s="6" customFormat="1" x14ac:dyDescent="0.3">
      <c r="A288" s="129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</row>
    <row r="289" spans="1:30" s="6" customFormat="1" x14ac:dyDescent="0.3">
      <c r="A289" s="129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35"/>
      <c r="U289" s="135"/>
      <c r="V289" s="135"/>
      <c r="W289" s="135"/>
      <c r="X289" s="135"/>
      <c r="Y289" s="135"/>
      <c r="Z289" s="135"/>
      <c r="AA289" s="135"/>
      <c r="AB289" s="135"/>
      <c r="AC289" s="135"/>
      <c r="AD289" s="135"/>
    </row>
    <row r="290" spans="1:30" s="6" customFormat="1" x14ac:dyDescent="0.3">
      <c r="A290" s="129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35"/>
      <c r="U290" s="135"/>
      <c r="V290" s="135"/>
      <c r="W290" s="135"/>
      <c r="X290" s="135"/>
      <c r="Y290" s="135"/>
      <c r="Z290" s="135"/>
      <c r="AA290" s="135"/>
      <c r="AB290" s="135"/>
      <c r="AC290" s="135"/>
      <c r="AD290" s="135"/>
    </row>
    <row r="291" spans="1:30" s="6" customFormat="1" x14ac:dyDescent="0.3">
      <c r="A291" s="129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35"/>
      <c r="U291" s="135"/>
      <c r="V291" s="135"/>
      <c r="W291" s="135"/>
      <c r="X291" s="135"/>
      <c r="Y291" s="135"/>
      <c r="Z291" s="135"/>
      <c r="AA291" s="135"/>
      <c r="AB291" s="135"/>
      <c r="AC291" s="135"/>
      <c r="AD291" s="135"/>
    </row>
    <row r="292" spans="1:30" s="6" customFormat="1" x14ac:dyDescent="0.3">
      <c r="A292" s="129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</row>
    <row r="293" spans="1:30" s="6" customFormat="1" x14ac:dyDescent="0.3">
      <c r="A293" s="129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</row>
    <row r="294" spans="1:30" s="6" customFormat="1" x14ac:dyDescent="0.3">
      <c r="A294" s="129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</row>
    <row r="295" spans="1:30" s="6" customFormat="1" x14ac:dyDescent="0.3">
      <c r="A295" s="129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</row>
    <row r="296" spans="1:30" s="6" customFormat="1" x14ac:dyDescent="0.3">
      <c r="A296" s="129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</row>
    <row r="297" spans="1:30" s="6" customFormat="1" x14ac:dyDescent="0.3">
      <c r="A297" s="129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35"/>
      <c r="U297" s="135"/>
      <c r="V297" s="135"/>
      <c r="W297" s="135"/>
      <c r="X297" s="135"/>
      <c r="Y297" s="135"/>
      <c r="Z297" s="135"/>
      <c r="AA297" s="135"/>
      <c r="AB297" s="135"/>
      <c r="AC297" s="135"/>
      <c r="AD297" s="135"/>
    </row>
    <row r="298" spans="1:30" s="6" customFormat="1" x14ac:dyDescent="0.3">
      <c r="A298" s="129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35"/>
      <c r="U298" s="135"/>
      <c r="V298" s="135"/>
      <c r="W298" s="135"/>
      <c r="X298" s="135"/>
      <c r="Y298" s="135"/>
      <c r="Z298" s="135"/>
      <c r="AA298" s="135"/>
      <c r="AB298" s="135"/>
      <c r="AC298" s="135"/>
      <c r="AD298" s="135"/>
    </row>
    <row r="299" spans="1:30" s="6" customFormat="1" x14ac:dyDescent="0.3">
      <c r="A299" s="129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35"/>
      <c r="U299" s="135"/>
      <c r="V299" s="135"/>
      <c r="W299" s="135"/>
      <c r="X299" s="135"/>
      <c r="Y299" s="135"/>
      <c r="Z299" s="135"/>
      <c r="AA299" s="135"/>
      <c r="AB299" s="135"/>
      <c r="AC299" s="135"/>
      <c r="AD299" s="135"/>
    </row>
    <row r="300" spans="1:30" s="6" customFormat="1" x14ac:dyDescent="0.3">
      <c r="A300" s="129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35"/>
      <c r="U300" s="135"/>
      <c r="V300" s="135"/>
      <c r="W300" s="135"/>
      <c r="X300" s="135"/>
      <c r="Y300" s="135"/>
      <c r="Z300" s="135"/>
      <c r="AA300" s="135"/>
      <c r="AB300" s="135"/>
      <c r="AC300" s="135"/>
      <c r="AD300" s="135"/>
    </row>
    <row r="301" spans="1:30" s="6" customFormat="1" x14ac:dyDescent="0.3">
      <c r="A301" s="129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35"/>
      <c r="U301" s="135"/>
      <c r="V301" s="135"/>
      <c r="W301" s="135"/>
      <c r="X301" s="135"/>
      <c r="Y301" s="135"/>
      <c r="Z301" s="135"/>
      <c r="AA301" s="135"/>
      <c r="AB301" s="135"/>
      <c r="AC301" s="135"/>
      <c r="AD301" s="135"/>
    </row>
    <row r="302" spans="1:30" s="6" customFormat="1" x14ac:dyDescent="0.3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35"/>
      <c r="U302" s="135"/>
      <c r="V302" s="135"/>
      <c r="W302" s="135"/>
      <c r="X302" s="135"/>
      <c r="Y302" s="135"/>
      <c r="Z302" s="135"/>
      <c r="AA302" s="135"/>
      <c r="AB302" s="135"/>
      <c r="AC302" s="135"/>
      <c r="AD302" s="135"/>
    </row>
    <row r="303" spans="1:30" s="6" customFormat="1" x14ac:dyDescent="0.3">
      <c r="A303" s="129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35"/>
      <c r="U303" s="135"/>
      <c r="V303" s="135"/>
      <c r="W303" s="135"/>
      <c r="X303" s="135"/>
      <c r="Y303" s="135"/>
      <c r="Z303" s="135"/>
      <c r="AA303" s="135"/>
      <c r="AB303" s="135"/>
      <c r="AC303" s="135"/>
      <c r="AD303" s="135"/>
    </row>
    <row r="304" spans="1:30" s="6" customFormat="1" x14ac:dyDescent="0.3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35"/>
      <c r="U304" s="135"/>
      <c r="V304" s="135"/>
      <c r="W304" s="135"/>
      <c r="X304" s="135"/>
      <c r="Y304" s="135"/>
      <c r="Z304" s="135"/>
      <c r="AA304" s="135"/>
      <c r="AB304" s="135"/>
      <c r="AC304" s="135"/>
      <c r="AD304" s="135"/>
    </row>
    <row r="305" spans="1:30" s="6" customFormat="1" x14ac:dyDescent="0.3">
      <c r="A305" s="12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</row>
    <row r="306" spans="1:30" s="6" customFormat="1" x14ac:dyDescent="0.3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35"/>
      <c r="U306" s="135"/>
      <c r="V306" s="135"/>
      <c r="W306" s="135"/>
      <c r="X306" s="135"/>
      <c r="Y306" s="135"/>
      <c r="Z306" s="135"/>
      <c r="AA306" s="135"/>
      <c r="AB306" s="135"/>
      <c r="AC306" s="135"/>
      <c r="AD306" s="135"/>
    </row>
    <row r="307" spans="1:30" s="6" customFormat="1" x14ac:dyDescent="0.3">
      <c r="A307" s="129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35"/>
      <c r="U307" s="135"/>
      <c r="V307" s="135"/>
      <c r="W307" s="135"/>
      <c r="X307" s="135"/>
      <c r="Y307" s="135"/>
      <c r="Z307" s="135"/>
      <c r="AA307" s="135"/>
      <c r="AB307" s="135"/>
      <c r="AC307" s="135"/>
      <c r="AD307" s="135"/>
    </row>
    <row r="308" spans="1:30" s="6" customFormat="1" x14ac:dyDescent="0.3">
      <c r="A308" s="129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35"/>
      <c r="U308" s="135"/>
      <c r="V308" s="135"/>
      <c r="W308" s="135"/>
      <c r="X308" s="135"/>
      <c r="Y308" s="135"/>
      <c r="Z308" s="135"/>
      <c r="AA308" s="135"/>
      <c r="AB308" s="135"/>
      <c r="AC308" s="135"/>
      <c r="AD308" s="135"/>
    </row>
    <row r="309" spans="1:30" s="6" customFormat="1" x14ac:dyDescent="0.3">
      <c r="A309" s="129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35"/>
      <c r="U309" s="135"/>
      <c r="V309" s="135"/>
      <c r="W309" s="135"/>
      <c r="X309" s="135"/>
      <c r="Y309" s="135"/>
      <c r="Z309" s="135"/>
      <c r="AA309" s="135"/>
      <c r="AB309" s="135"/>
      <c r="AC309" s="135"/>
      <c r="AD309" s="135"/>
    </row>
    <row r="310" spans="1:30" s="6" customFormat="1" x14ac:dyDescent="0.3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5"/>
      <c r="AD310" s="135"/>
    </row>
    <row r="311" spans="1:30" s="6" customFormat="1" x14ac:dyDescent="0.3">
      <c r="A311" s="129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5"/>
      <c r="AD311" s="135"/>
    </row>
    <row r="312" spans="1:30" s="6" customFormat="1" x14ac:dyDescent="0.3">
      <c r="A312" s="129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35"/>
      <c r="U312" s="135"/>
      <c r="V312" s="135"/>
      <c r="W312" s="135"/>
      <c r="X312" s="135"/>
      <c r="Y312" s="135"/>
      <c r="Z312" s="135"/>
      <c r="AA312" s="135"/>
      <c r="AB312" s="135"/>
      <c r="AC312" s="135"/>
      <c r="AD312" s="135"/>
    </row>
    <row r="313" spans="1:30" s="6" customFormat="1" x14ac:dyDescent="0.3">
      <c r="A313" s="129"/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35"/>
      <c r="U313" s="135"/>
      <c r="V313" s="135"/>
      <c r="W313" s="135"/>
      <c r="X313" s="135"/>
      <c r="Y313" s="135"/>
      <c r="Z313" s="135"/>
      <c r="AA313" s="135"/>
      <c r="AB313" s="135"/>
      <c r="AC313" s="135"/>
      <c r="AD313" s="135"/>
    </row>
    <row r="314" spans="1:30" s="6" customFormat="1" x14ac:dyDescent="0.3">
      <c r="A314" s="129"/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35"/>
      <c r="U314" s="135"/>
      <c r="V314" s="135"/>
      <c r="W314" s="135"/>
      <c r="X314" s="135"/>
      <c r="Y314" s="135"/>
      <c r="Z314" s="135"/>
      <c r="AA314" s="135"/>
      <c r="AB314" s="135"/>
      <c r="AC314" s="135"/>
      <c r="AD314" s="135"/>
    </row>
    <row r="315" spans="1:30" s="6" customFormat="1" x14ac:dyDescent="0.3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35"/>
      <c r="U315" s="135"/>
      <c r="V315" s="135"/>
      <c r="W315" s="135"/>
      <c r="X315" s="135"/>
      <c r="Y315" s="135"/>
      <c r="Z315" s="135"/>
      <c r="AA315" s="135"/>
      <c r="AB315" s="135"/>
      <c r="AC315" s="135"/>
      <c r="AD315" s="135"/>
    </row>
    <row r="316" spans="1:30" s="6" customFormat="1" x14ac:dyDescent="0.3">
      <c r="A316" s="129"/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35"/>
      <c r="U316" s="135"/>
      <c r="V316" s="135"/>
      <c r="W316" s="135"/>
      <c r="X316" s="135"/>
      <c r="Y316" s="135"/>
      <c r="Z316" s="135"/>
      <c r="AA316" s="135"/>
      <c r="AB316" s="135"/>
      <c r="AC316" s="135"/>
      <c r="AD316" s="135"/>
    </row>
    <row r="317" spans="1:30" s="6" customFormat="1" x14ac:dyDescent="0.3">
      <c r="A317" s="129"/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35"/>
      <c r="U317" s="135"/>
      <c r="V317" s="135"/>
      <c r="W317" s="135"/>
      <c r="X317" s="135"/>
      <c r="Y317" s="135"/>
      <c r="Z317" s="135"/>
      <c r="AA317" s="135"/>
      <c r="AB317" s="135"/>
      <c r="AC317" s="135"/>
      <c r="AD317" s="135"/>
    </row>
    <row r="318" spans="1:30" s="6" customFormat="1" x14ac:dyDescent="0.3">
      <c r="A318" s="129"/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35"/>
      <c r="U318" s="135"/>
      <c r="V318" s="135"/>
      <c r="W318" s="135"/>
      <c r="X318" s="135"/>
      <c r="Y318" s="135"/>
      <c r="Z318" s="135"/>
      <c r="AA318" s="135"/>
      <c r="AB318" s="135"/>
      <c r="AC318" s="135"/>
      <c r="AD318" s="135"/>
    </row>
    <row r="319" spans="1:30" s="6" customFormat="1" x14ac:dyDescent="0.3">
      <c r="A319" s="129"/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35"/>
      <c r="U319" s="135"/>
      <c r="V319" s="135"/>
      <c r="W319" s="135"/>
      <c r="X319" s="135"/>
      <c r="Y319" s="135"/>
      <c r="Z319" s="135"/>
      <c r="AA319" s="135"/>
      <c r="AB319" s="135"/>
      <c r="AC319" s="135"/>
      <c r="AD319" s="135"/>
    </row>
    <row r="320" spans="1:30" s="6" customFormat="1" x14ac:dyDescent="0.3">
      <c r="A320" s="129"/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35"/>
      <c r="U320" s="135"/>
      <c r="V320" s="135"/>
      <c r="W320" s="135"/>
      <c r="X320" s="135"/>
      <c r="Y320" s="135"/>
      <c r="Z320" s="135"/>
      <c r="AA320" s="135"/>
      <c r="AB320" s="135"/>
      <c r="AC320" s="135"/>
      <c r="AD320" s="135"/>
    </row>
    <row r="321" spans="1:30" s="6" customFormat="1" x14ac:dyDescent="0.3">
      <c r="A321" s="129"/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35"/>
      <c r="U321" s="135"/>
      <c r="V321" s="135"/>
      <c r="W321" s="135"/>
      <c r="X321" s="135"/>
      <c r="Y321" s="135"/>
      <c r="Z321" s="135"/>
      <c r="AA321" s="135"/>
      <c r="AB321" s="135"/>
      <c r="AC321" s="135"/>
      <c r="AD321" s="135"/>
    </row>
    <row r="322" spans="1:30" s="6" customFormat="1" x14ac:dyDescent="0.3">
      <c r="A322" s="129"/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35"/>
      <c r="U322" s="135"/>
      <c r="V322" s="135"/>
      <c r="W322" s="135"/>
      <c r="X322" s="135"/>
      <c r="Y322" s="135"/>
      <c r="Z322" s="135"/>
      <c r="AA322" s="135"/>
      <c r="AB322" s="135"/>
      <c r="AC322" s="135"/>
      <c r="AD322" s="135"/>
    </row>
    <row r="323" spans="1:30" s="6" customFormat="1" x14ac:dyDescent="0.3">
      <c r="A323" s="129"/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35"/>
      <c r="U323" s="135"/>
      <c r="V323" s="135"/>
      <c r="W323" s="135"/>
      <c r="X323" s="135"/>
      <c r="Y323" s="135"/>
      <c r="Z323" s="135"/>
      <c r="AA323" s="135"/>
      <c r="AB323" s="135"/>
      <c r="AC323" s="135"/>
      <c r="AD323" s="135"/>
    </row>
    <row r="324" spans="1:30" s="6" customFormat="1" x14ac:dyDescent="0.3">
      <c r="A324" s="129"/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35"/>
      <c r="U324" s="135"/>
      <c r="V324" s="135"/>
      <c r="W324" s="135"/>
      <c r="X324" s="135"/>
      <c r="Y324" s="135"/>
      <c r="Z324" s="135"/>
      <c r="AA324" s="135"/>
      <c r="AB324" s="135"/>
      <c r="AC324" s="135"/>
      <c r="AD324" s="135"/>
    </row>
    <row r="325" spans="1:30" s="6" customFormat="1" x14ac:dyDescent="0.3">
      <c r="A325" s="129"/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</row>
    <row r="326" spans="1:30" s="6" customFormat="1" x14ac:dyDescent="0.3">
      <c r="A326" s="129"/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</row>
    <row r="327" spans="1:30" s="6" customFormat="1" x14ac:dyDescent="0.3">
      <c r="A327" s="129"/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</row>
    <row r="328" spans="1:30" s="6" customFormat="1" x14ac:dyDescent="0.3">
      <c r="A328" s="129"/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5"/>
      <c r="AD328" s="135"/>
    </row>
    <row r="329" spans="1:30" s="6" customFormat="1" x14ac:dyDescent="0.3">
      <c r="A329" s="129"/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5"/>
      <c r="AD329" s="135"/>
    </row>
    <row r="330" spans="1:30" s="6" customFormat="1" x14ac:dyDescent="0.3">
      <c r="A330" s="129"/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35"/>
      <c r="U330" s="135"/>
      <c r="V330" s="135"/>
      <c r="W330" s="135"/>
      <c r="X330" s="135"/>
      <c r="Y330" s="135"/>
      <c r="Z330" s="135"/>
      <c r="AA330" s="135"/>
      <c r="AB330" s="135"/>
      <c r="AC330" s="135"/>
      <c r="AD330" s="135"/>
    </row>
    <row r="331" spans="1:30" s="6" customFormat="1" x14ac:dyDescent="0.3">
      <c r="A331" s="129"/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35"/>
      <c r="U331" s="135"/>
      <c r="V331" s="135"/>
      <c r="W331" s="135"/>
      <c r="X331" s="135"/>
      <c r="Y331" s="135"/>
      <c r="Z331" s="135"/>
      <c r="AA331" s="135"/>
      <c r="AB331" s="135"/>
      <c r="AC331" s="135"/>
      <c r="AD331" s="135"/>
    </row>
    <row r="332" spans="1:30" s="6" customFormat="1" x14ac:dyDescent="0.3">
      <c r="A332" s="129"/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35"/>
      <c r="U332" s="135"/>
      <c r="V332" s="135"/>
      <c r="W332" s="135"/>
      <c r="X332" s="135"/>
      <c r="Y332" s="135"/>
      <c r="Z332" s="135"/>
      <c r="AA332" s="135"/>
      <c r="AB332" s="135"/>
      <c r="AC332" s="135"/>
      <c r="AD332" s="135"/>
    </row>
    <row r="333" spans="1:30" s="6" customFormat="1" x14ac:dyDescent="0.3">
      <c r="A333" s="129"/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35"/>
      <c r="U333" s="135"/>
      <c r="V333" s="135"/>
      <c r="W333" s="135"/>
      <c r="X333" s="135"/>
      <c r="Y333" s="135"/>
      <c r="Z333" s="135"/>
      <c r="AA333" s="135"/>
      <c r="AB333" s="135"/>
      <c r="AC333" s="135"/>
      <c r="AD333" s="135"/>
    </row>
    <row r="334" spans="1:30" s="6" customFormat="1" x14ac:dyDescent="0.3">
      <c r="A334" s="129"/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35"/>
      <c r="U334" s="135"/>
      <c r="V334" s="135"/>
      <c r="W334" s="135"/>
      <c r="X334" s="135"/>
      <c r="Y334" s="135"/>
      <c r="Z334" s="135"/>
      <c r="AA334" s="135"/>
      <c r="AB334" s="135"/>
      <c r="AC334" s="135"/>
      <c r="AD334" s="135"/>
    </row>
    <row r="335" spans="1:30" s="6" customFormat="1" x14ac:dyDescent="0.3">
      <c r="A335" s="129"/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35"/>
      <c r="U335" s="135"/>
      <c r="V335" s="135"/>
      <c r="W335" s="135"/>
      <c r="X335" s="135"/>
      <c r="Y335" s="135"/>
      <c r="Z335" s="135"/>
      <c r="AA335" s="135"/>
      <c r="AB335" s="135"/>
      <c r="AC335" s="135"/>
      <c r="AD335" s="135"/>
    </row>
    <row r="336" spans="1:30" s="6" customFormat="1" x14ac:dyDescent="0.3">
      <c r="A336" s="129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35"/>
      <c r="U336" s="135"/>
      <c r="V336" s="135"/>
      <c r="W336" s="135"/>
      <c r="X336" s="135"/>
      <c r="Y336" s="135"/>
      <c r="Z336" s="135"/>
      <c r="AA336" s="135"/>
      <c r="AB336" s="135"/>
      <c r="AC336" s="135"/>
      <c r="AD336" s="135"/>
    </row>
    <row r="337" spans="1:30" s="6" customFormat="1" x14ac:dyDescent="0.3">
      <c r="A337" s="129"/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35"/>
      <c r="U337" s="135"/>
      <c r="V337" s="135"/>
      <c r="W337" s="135"/>
      <c r="X337" s="135"/>
      <c r="Y337" s="135"/>
      <c r="Z337" s="135"/>
      <c r="AA337" s="135"/>
      <c r="AB337" s="135"/>
      <c r="AC337" s="135"/>
      <c r="AD337" s="135"/>
    </row>
    <row r="338" spans="1:30" s="6" customFormat="1" x14ac:dyDescent="0.3">
      <c r="A338" s="129"/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35"/>
      <c r="U338" s="135"/>
      <c r="V338" s="135"/>
      <c r="W338" s="135"/>
      <c r="X338" s="135"/>
      <c r="Y338" s="135"/>
      <c r="Z338" s="135"/>
      <c r="AA338" s="135"/>
      <c r="AB338" s="135"/>
      <c r="AC338" s="135"/>
      <c r="AD338" s="135"/>
    </row>
    <row r="339" spans="1:30" s="6" customFormat="1" x14ac:dyDescent="0.3">
      <c r="A339" s="129"/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35"/>
      <c r="U339" s="135"/>
      <c r="V339" s="135"/>
      <c r="W339" s="135"/>
      <c r="X339" s="135"/>
      <c r="Y339" s="135"/>
      <c r="Z339" s="135"/>
      <c r="AA339" s="135"/>
      <c r="AB339" s="135"/>
      <c r="AC339" s="135"/>
      <c r="AD339" s="135"/>
    </row>
    <row r="340" spans="1:30" s="6" customFormat="1" x14ac:dyDescent="0.3">
      <c r="A340" s="129"/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35"/>
      <c r="U340" s="135"/>
      <c r="V340" s="135"/>
      <c r="W340" s="135"/>
      <c r="X340" s="135"/>
      <c r="Y340" s="135"/>
      <c r="Z340" s="135"/>
      <c r="AA340" s="135"/>
      <c r="AB340" s="135"/>
      <c r="AC340" s="135"/>
      <c r="AD340" s="135"/>
    </row>
    <row r="341" spans="1:30" s="6" customFormat="1" x14ac:dyDescent="0.3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35"/>
      <c r="U341" s="135"/>
      <c r="V341" s="135"/>
      <c r="W341" s="135"/>
      <c r="X341" s="135"/>
      <c r="Y341" s="135"/>
      <c r="Z341" s="135"/>
      <c r="AA341" s="135"/>
      <c r="AB341" s="135"/>
      <c r="AC341" s="135"/>
      <c r="AD341" s="135"/>
    </row>
    <row r="342" spans="1:30" s="6" customFormat="1" x14ac:dyDescent="0.3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35"/>
      <c r="U342" s="135"/>
      <c r="V342" s="135"/>
      <c r="W342" s="135"/>
      <c r="X342" s="135"/>
      <c r="Y342" s="135"/>
      <c r="Z342" s="135"/>
      <c r="AA342" s="135"/>
      <c r="AB342" s="135"/>
      <c r="AC342" s="135"/>
      <c r="AD342" s="135"/>
    </row>
    <row r="343" spans="1:30" s="6" customFormat="1" x14ac:dyDescent="0.3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35"/>
      <c r="U343" s="135"/>
      <c r="V343" s="135"/>
      <c r="W343" s="135"/>
      <c r="X343" s="135"/>
      <c r="Y343" s="135"/>
      <c r="Z343" s="135"/>
      <c r="AA343" s="135"/>
      <c r="AB343" s="135"/>
      <c r="AC343" s="135"/>
      <c r="AD343" s="135"/>
    </row>
    <row r="344" spans="1:30" s="6" customFormat="1" x14ac:dyDescent="0.3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35"/>
      <c r="U344" s="135"/>
      <c r="V344" s="135"/>
      <c r="W344" s="135"/>
      <c r="X344" s="135"/>
      <c r="Y344" s="135"/>
      <c r="Z344" s="135"/>
      <c r="AA344" s="135"/>
      <c r="AB344" s="135"/>
      <c r="AC344" s="135"/>
      <c r="AD344" s="135"/>
    </row>
    <row r="345" spans="1:30" s="6" customFormat="1" x14ac:dyDescent="0.3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35"/>
      <c r="U345" s="135"/>
      <c r="V345" s="135"/>
      <c r="W345" s="135"/>
      <c r="X345" s="135"/>
      <c r="Y345" s="135"/>
      <c r="Z345" s="135"/>
      <c r="AA345" s="135"/>
      <c r="AB345" s="135"/>
      <c r="AC345" s="135"/>
      <c r="AD345" s="135"/>
    </row>
    <row r="346" spans="1:30" s="6" customFormat="1" x14ac:dyDescent="0.3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35"/>
      <c r="U346" s="135"/>
      <c r="V346" s="135"/>
      <c r="W346" s="135"/>
      <c r="X346" s="135"/>
      <c r="Y346" s="135"/>
      <c r="Z346" s="135"/>
      <c r="AA346" s="135"/>
      <c r="AB346" s="135"/>
      <c r="AC346" s="135"/>
      <c r="AD346" s="135"/>
    </row>
    <row r="347" spans="1:30" s="6" customFormat="1" x14ac:dyDescent="0.3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35"/>
      <c r="U347" s="135"/>
      <c r="V347" s="135"/>
      <c r="W347" s="135"/>
      <c r="X347" s="135"/>
      <c r="Y347" s="135"/>
      <c r="Z347" s="135"/>
      <c r="AA347" s="135"/>
      <c r="AB347" s="135"/>
      <c r="AC347" s="135"/>
      <c r="AD347" s="135"/>
    </row>
    <row r="348" spans="1:30" s="6" customFormat="1" x14ac:dyDescent="0.3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35"/>
      <c r="U348" s="135"/>
      <c r="V348" s="135"/>
      <c r="W348" s="135"/>
      <c r="X348" s="135"/>
      <c r="Y348" s="135"/>
      <c r="Z348" s="135"/>
      <c r="AA348" s="135"/>
      <c r="AB348" s="135"/>
      <c r="AC348" s="135"/>
      <c r="AD348" s="135"/>
    </row>
    <row r="349" spans="1:30" s="6" customFormat="1" x14ac:dyDescent="0.3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35"/>
      <c r="U349" s="135"/>
      <c r="V349" s="135"/>
      <c r="W349" s="135"/>
      <c r="X349" s="135"/>
      <c r="Y349" s="135"/>
      <c r="Z349" s="135"/>
      <c r="AA349" s="135"/>
      <c r="AB349" s="135"/>
      <c r="AC349" s="135"/>
      <c r="AD349" s="135"/>
    </row>
    <row r="350" spans="1:30" s="6" customFormat="1" x14ac:dyDescent="0.3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35"/>
      <c r="U350" s="135"/>
      <c r="V350" s="135"/>
      <c r="W350" s="135"/>
      <c r="X350" s="135"/>
      <c r="Y350" s="135"/>
      <c r="Z350" s="135"/>
      <c r="AA350" s="135"/>
      <c r="AB350" s="135"/>
      <c r="AC350" s="135"/>
      <c r="AD350" s="135"/>
    </row>
    <row r="351" spans="1:30" s="6" customFormat="1" x14ac:dyDescent="0.3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35"/>
      <c r="U351" s="135"/>
      <c r="V351" s="135"/>
      <c r="W351" s="135"/>
      <c r="X351" s="135"/>
      <c r="Y351" s="135"/>
      <c r="Z351" s="135"/>
      <c r="AA351" s="135"/>
      <c r="AB351" s="135"/>
      <c r="AC351" s="135"/>
      <c r="AD351" s="135"/>
    </row>
    <row r="352" spans="1:30" s="6" customFormat="1" x14ac:dyDescent="0.3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35"/>
      <c r="U352" s="135"/>
      <c r="V352" s="135"/>
      <c r="W352" s="135"/>
      <c r="X352" s="135"/>
      <c r="Y352" s="135"/>
      <c r="Z352" s="135"/>
      <c r="AA352" s="135"/>
      <c r="AB352" s="135"/>
      <c r="AC352" s="135"/>
      <c r="AD352" s="135"/>
    </row>
    <row r="353" spans="1:30" s="6" customFormat="1" x14ac:dyDescent="0.3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35"/>
      <c r="U353" s="135"/>
      <c r="V353" s="135"/>
      <c r="W353" s="135"/>
      <c r="X353" s="135"/>
      <c r="Y353" s="135"/>
      <c r="Z353" s="135"/>
      <c r="AA353" s="135"/>
      <c r="AB353" s="135"/>
      <c r="AC353" s="135"/>
      <c r="AD353" s="135"/>
    </row>
    <row r="354" spans="1:30" s="6" customFormat="1" x14ac:dyDescent="0.3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35"/>
      <c r="U354" s="135"/>
      <c r="V354" s="135"/>
      <c r="W354" s="135"/>
      <c r="X354" s="135"/>
      <c r="Y354" s="135"/>
      <c r="Z354" s="135"/>
      <c r="AA354" s="135"/>
      <c r="AB354" s="135"/>
      <c r="AC354" s="135"/>
      <c r="AD354" s="135"/>
    </row>
    <row r="355" spans="1:30" s="6" customFormat="1" x14ac:dyDescent="0.3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35"/>
      <c r="U355" s="135"/>
      <c r="V355" s="135"/>
      <c r="W355" s="135"/>
      <c r="X355" s="135"/>
      <c r="Y355" s="135"/>
      <c r="Z355" s="135"/>
      <c r="AA355" s="135"/>
      <c r="AB355" s="135"/>
      <c r="AC355" s="135"/>
      <c r="AD355" s="135"/>
    </row>
    <row r="356" spans="1:30" s="6" customFormat="1" x14ac:dyDescent="0.3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35"/>
      <c r="U356" s="135"/>
      <c r="V356" s="135"/>
      <c r="W356" s="135"/>
      <c r="X356" s="135"/>
      <c r="Y356" s="135"/>
      <c r="Z356" s="135"/>
      <c r="AA356" s="135"/>
      <c r="AB356" s="135"/>
      <c r="AC356" s="135"/>
      <c r="AD356" s="135"/>
    </row>
    <row r="357" spans="1:30" s="6" customFormat="1" x14ac:dyDescent="0.3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35"/>
      <c r="U357" s="135"/>
      <c r="V357" s="135"/>
      <c r="W357" s="135"/>
      <c r="X357" s="135"/>
      <c r="Y357" s="135"/>
      <c r="Z357" s="135"/>
      <c r="AA357" s="135"/>
      <c r="AB357" s="135"/>
      <c r="AC357" s="135"/>
      <c r="AD357" s="135"/>
    </row>
    <row r="358" spans="1:30" s="6" customFormat="1" x14ac:dyDescent="0.3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35"/>
      <c r="U358" s="135"/>
      <c r="V358" s="135"/>
      <c r="W358" s="135"/>
      <c r="X358" s="135"/>
      <c r="Y358" s="135"/>
      <c r="Z358" s="135"/>
      <c r="AA358" s="135"/>
      <c r="AB358" s="135"/>
      <c r="AC358" s="135"/>
      <c r="AD358" s="135"/>
    </row>
    <row r="359" spans="1:30" s="6" customFormat="1" x14ac:dyDescent="0.3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35"/>
      <c r="U359" s="135"/>
      <c r="V359" s="135"/>
      <c r="W359" s="135"/>
      <c r="X359" s="135"/>
      <c r="Y359" s="135"/>
      <c r="Z359" s="135"/>
      <c r="AA359" s="135"/>
      <c r="AB359" s="135"/>
      <c r="AC359" s="135"/>
      <c r="AD359" s="135"/>
    </row>
    <row r="360" spans="1:30" s="6" customFormat="1" x14ac:dyDescent="0.3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35"/>
      <c r="U360" s="135"/>
      <c r="V360" s="135"/>
      <c r="W360" s="135"/>
      <c r="X360" s="135"/>
      <c r="Y360" s="135"/>
      <c r="Z360" s="135"/>
      <c r="AA360" s="135"/>
      <c r="AB360" s="135"/>
      <c r="AC360" s="135"/>
      <c r="AD360" s="135"/>
    </row>
    <row r="361" spans="1:30" s="6" customFormat="1" x14ac:dyDescent="0.3">
      <c r="A361" s="129"/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35"/>
      <c r="U361" s="135"/>
      <c r="V361" s="135"/>
      <c r="W361" s="135"/>
      <c r="X361" s="135"/>
      <c r="Y361" s="135"/>
      <c r="Z361" s="135"/>
      <c r="AA361" s="135"/>
      <c r="AB361" s="135"/>
      <c r="AC361" s="135"/>
      <c r="AD361" s="135"/>
    </row>
    <row r="362" spans="1:30" s="6" customFormat="1" x14ac:dyDescent="0.3">
      <c r="A362" s="129"/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35"/>
      <c r="U362" s="135"/>
      <c r="V362" s="135"/>
      <c r="W362" s="135"/>
      <c r="X362" s="135"/>
      <c r="Y362" s="135"/>
      <c r="Z362" s="135"/>
      <c r="AA362" s="135"/>
      <c r="AB362" s="135"/>
      <c r="AC362" s="135"/>
      <c r="AD362" s="135"/>
    </row>
    <row r="363" spans="1:30" s="6" customFormat="1" x14ac:dyDescent="0.3">
      <c r="A363" s="129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35"/>
      <c r="U363" s="135"/>
      <c r="V363" s="135"/>
      <c r="W363" s="135"/>
      <c r="X363" s="135"/>
      <c r="Y363" s="135"/>
      <c r="Z363" s="135"/>
      <c r="AA363" s="135"/>
      <c r="AB363" s="135"/>
      <c r="AC363" s="135"/>
      <c r="AD363" s="135"/>
    </row>
    <row r="364" spans="1:30" s="6" customFormat="1" x14ac:dyDescent="0.3">
      <c r="A364" s="129"/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35"/>
      <c r="U364" s="135"/>
      <c r="V364" s="135"/>
      <c r="W364" s="135"/>
      <c r="X364" s="135"/>
      <c r="Y364" s="135"/>
      <c r="Z364" s="135"/>
      <c r="AA364" s="135"/>
      <c r="AB364" s="135"/>
      <c r="AC364" s="135"/>
      <c r="AD364" s="135"/>
    </row>
    <row r="365" spans="1:30" s="6" customFormat="1" x14ac:dyDescent="0.3">
      <c r="A365" s="129"/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35"/>
      <c r="U365" s="135"/>
      <c r="V365" s="135"/>
      <c r="W365" s="135"/>
      <c r="X365" s="135"/>
      <c r="Y365" s="135"/>
      <c r="Z365" s="135"/>
      <c r="AA365" s="135"/>
      <c r="AB365" s="135"/>
      <c r="AC365" s="135"/>
      <c r="AD365" s="135"/>
    </row>
    <row r="366" spans="1:30" s="6" customFormat="1" x14ac:dyDescent="0.3">
      <c r="A366" s="129"/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35"/>
      <c r="U366" s="135"/>
      <c r="V366" s="135"/>
      <c r="W366" s="135"/>
      <c r="X366" s="135"/>
      <c r="Y366" s="135"/>
      <c r="Z366" s="135"/>
      <c r="AA366" s="135"/>
      <c r="AB366" s="135"/>
      <c r="AC366" s="135"/>
      <c r="AD366" s="135"/>
    </row>
    <row r="367" spans="1:30" s="6" customFormat="1" x14ac:dyDescent="0.3">
      <c r="A367" s="129"/>
      <c r="B367" s="129"/>
      <c r="C367" s="129"/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35"/>
      <c r="U367" s="135"/>
      <c r="V367" s="135"/>
      <c r="W367" s="135"/>
      <c r="X367" s="135"/>
      <c r="Y367" s="135"/>
      <c r="Z367" s="135"/>
      <c r="AA367" s="135"/>
      <c r="AB367" s="135"/>
      <c r="AC367" s="135"/>
      <c r="AD367" s="135"/>
    </row>
    <row r="368" spans="1:30" s="6" customFormat="1" x14ac:dyDescent="0.3">
      <c r="A368" s="129"/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35"/>
      <c r="U368" s="135"/>
      <c r="V368" s="135"/>
      <c r="W368" s="135"/>
      <c r="X368" s="135"/>
      <c r="Y368" s="135"/>
      <c r="Z368" s="135"/>
      <c r="AA368" s="135"/>
      <c r="AB368" s="135"/>
      <c r="AC368" s="135"/>
      <c r="AD368" s="135"/>
    </row>
    <row r="369" spans="1:30" s="6" customFormat="1" x14ac:dyDescent="0.3">
      <c r="A369" s="129"/>
      <c r="B369" s="129"/>
      <c r="C369" s="129"/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35"/>
      <c r="U369" s="135"/>
      <c r="V369" s="135"/>
      <c r="W369" s="135"/>
      <c r="X369" s="135"/>
      <c r="Y369" s="135"/>
      <c r="Z369" s="135"/>
      <c r="AA369" s="135"/>
      <c r="AB369" s="135"/>
      <c r="AC369" s="135"/>
      <c r="AD369" s="135"/>
    </row>
    <row r="370" spans="1:30" s="6" customFormat="1" x14ac:dyDescent="0.3">
      <c r="A370" s="129"/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35"/>
      <c r="U370" s="135"/>
      <c r="V370" s="135"/>
      <c r="W370" s="135"/>
      <c r="X370" s="135"/>
      <c r="Y370" s="135"/>
      <c r="Z370" s="135"/>
      <c r="AA370" s="135"/>
      <c r="AB370" s="135"/>
      <c r="AC370" s="135"/>
      <c r="AD370" s="135"/>
    </row>
    <row r="371" spans="1:30" s="6" customFormat="1" x14ac:dyDescent="0.3">
      <c r="A371" s="129"/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35"/>
      <c r="U371" s="135"/>
      <c r="V371" s="135"/>
      <c r="W371" s="135"/>
      <c r="X371" s="135"/>
      <c r="Y371" s="135"/>
      <c r="Z371" s="135"/>
      <c r="AA371" s="135"/>
      <c r="AB371" s="135"/>
      <c r="AC371" s="135"/>
      <c r="AD371" s="135"/>
    </row>
    <row r="372" spans="1:30" s="6" customFormat="1" x14ac:dyDescent="0.3">
      <c r="A372" s="129"/>
      <c r="B372" s="129"/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35"/>
      <c r="U372" s="135"/>
      <c r="V372" s="135"/>
      <c r="W372" s="135"/>
      <c r="X372" s="135"/>
      <c r="Y372" s="135"/>
      <c r="Z372" s="135"/>
      <c r="AA372" s="135"/>
      <c r="AB372" s="135"/>
      <c r="AC372" s="135"/>
      <c r="AD372" s="135"/>
    </row>
    <row r="373" spans="1:30" s="6" customFormat="1" x14ac:dyDescent="0.3">
      <c r="A373" s="129"/>
      <c r="B373" s="129"/>
      <c r="C373" s="129"/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35"/>
      <c r="U373" s="135"/>
      <c r="V373" s="135"/>
      <c r="W373" s="135"/>
      <c r="X373" s="135"/>
      <c r="Y373" s="135"/>
      <c r="Z373" s="135"/>
      <c r="AA373" s="135"/>
      <c r="AB373" s="135"/>
      <c r="AC373" s="135"/>
      <c r="AD373" s="135"/>
    </row>
    <row r="374" spans="1:30" s="6" customFormat="1" x14ac:dyDescent="0.3">
      <c r="A374" s="129"/>
      <c r="B374" s="129"/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35"/>
      <c r="U374" s="135"/>
      <c r="V374" s="135"/>
      <c r="W374" s="135"/>
      <c r="X374" s="135"/>
      <c r="Y374" s="135"/>
      <c r="Z374" s="135"/>
      <c r="AA374" s="135"/>
      <c r="AB374" s="135"/>
      <c r="AC374" s="135"/>
      <c r="AD374" s="135"/>
    </row>
    <row r="375" spans="1:30" s="6" customFormat="1" x14ac:dyDescent="0.3">
      <c r="A375" s="129"/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35"/>
      <c r="U375" s="135"/>
      <c r="V375" s="135"/>
      <c r="W375" s="135"/>
      <c r="X375" s="135"/>
      <c r="Y375" s="135"/>
      <c r="Z375" s="135"/>
      <c r="AA375" s="135"/>
      <c r="AB375" s="135"/>
      <c r="AC375" s="135"/>
      <c r="AD375" s="135"/>
    </row>
    <row r="376" spans="1:30" s="6" customFormat="1" x14ac:dyDescent="0.3">
      <c r="A376" s="129"/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35"/>
      <c r="U376" s="135"/>
      <c r="V376" s="135"/>
      <c r="W376" s="135"/>
      <c r="X376" s="135"/>
      <c r="Y376" s="135"/>
      <c r="Z376" s="135"/>
      <c r="AA376" s="135"/>
      <c r="AB376" s="135"/>
      <c r="AC376" s="135"/>
      <c r="AD376" s="135"/>
    </row>
    <row r="377" spans="1:30" s="6" customFormat="1" x14ac:dyDescent="0.3">
      <c r="A377" s="129"/>
      <c r="B377" s="129"/>
      <c r="C377" s="129"/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</row>
    <row r="378" spans="1:30" s="6" customFormat="1" x14ac:dyDescent="0.3">
      <c r="A378" s="129"/>
      <c r="B378" s="129"/>
      <c r="C378" s="129"/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</row>
    <row r="379" spans="1:30" s="6" customFormat="1" x14ac:dyDescent="0.3">
      <c r="A379" s="129"/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</row>
    <row r="380" spans="1:30" s="6" customFormat="1" x14ac:dyDescent="0.3">
      <c r="A380" s="129"/>
      <c r="B380" s="129"/>
      <c r="C380" s="129"/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35"/>
      <c r="U380" s="135"/>
      <c r="V380" s="135"/>
      <c r="W380" s="135"/>
      <c r="X380" s="135"/>
      <c r="Y380" s="135"/>
      <c r="Z380" s="135"/>
      <c r="AA380" s="135"/>
      <c r="AB380" s="135"/>
      <c r="AC380" s="135"/>
      <c r="AD380" s="135"/>
    </row>
    <row r="381" spans="1:30" s="6" customFormat="1" x14ac:dyDescent="0.3">
      <c r="A381" s="129"/>
      <c r="B381" s="129"/>
      <c r="C381" s="129"/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35"/>
      <c r="U381" s="135"/>
      <c r="V381" s="135"/>
      <c r="W381" s="135"/>
      <c r="X381" s="135"/>
      <c r="Y381" s="135"/>
      <c r="Z381" s="135"/>
      <c r="AA381" s="135"/>
      <c r="AB381" s="135"/>
      <c r="AC381" s="135"/>
      <c r="AD381" s="135"/>
    </row>
    <row r="382" spans="1:30" s="6" customFormat="1" x14ac:dyDescent="0.3">
      <c r="A382" s="129"/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35"/>
      <c r="U382" s="135"/>
      <c r="V382" s="135"/>
      <c r="W382" s="135"/>
      <c r="X382" s="135"/>
      <c r="Y382" s="135"/>
      <c r="Z382" s="135"/>
      <c r="AA382" s="135"/>
      <c r="AB382" s="135"/>
      <c r="AC382" s="135"/>
      <c r="AD382" s="135"/>
    </row>
    <row r="383" spans="1:30" s="6" customFormat="1" x14ac:dyDescent="0.3">
      <c r="A383" s="129"/>
      <c r="B383" s="129"/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35"/>
      <c r="U383" s="135"/>
      <c r="V383" s="135"/>
      <c r="W383" s="135"/>
      <c r="X383" s="135"/>
      <c r="Y383" s="135"/>
      <c r="Z383" s="135"/>
      <c r="AA383" s="135"/>
      <c r="AB383" s="135"/>
      <c r="AC383" s="135"/>
      <c r="AD383" s="135"/>
    </row>
    <row r="384" spans="1:30" s="6" customFormat="1" x14ac:dyDescent="0.3">
      <c r="A384" s="129"/>
      <c r="B384" s="129"/>
      <c r="C384" s="129"/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35"/>
      <c r="U384" s="135"/>
      <c r="V384" s="135"/>
      <c r="W384" s="135"/>
      <c r="X384" s="135"/>
      <c r="Y384" s="135"/>
      <c r="Z384" s="135"/>
      <c r="AA384" s="135"/>
      <c r="AB384" s="135"/>
      <c r="AC384" s="135"/>
      <c r="AD384" s="135"/>
    </row>
    <row r="385" spans="1:30" s="6" customFormat="1" x14ac:dyDescent="0.3">
      <c r="A385" s="129"/>
      <c r="B385" s="129"/>
      <c r="C385" s="129"/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35"/>
      <c r="U385" s="135"/>
      <c r="V385" s="135"/>
      <c r="W385" s="135"/>
      <c r="X385" s="135"/>
      <c r="Y385" s="135"/>
      <c r="Z385" s="135"/>
      <c r="AA385" s="135"/>
      <c r="AB385" s="135"/>
      <c r="AC385" s="135"/>
      <c r="AD385" s="135"/>
    </row>
    <row r="386" spans="1:30" s="6" customFormat="1" x14ac:dyDescent="0.3">
      <c r="A386" s="129"/>
      <c r="B386" s="129"/>
      <c r="C386" s="129"/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35"/>
      <c r="U386" s="135"/>
      <c r="V386" s="135"/>
      <c r="W386" s="135"/>
      <c r="X386" s="135"/>
      <c r="Y386" s="135"/>
      <c r="Z386" s="135"/>
      <c r="AA386" s="135"/>
      <c r="AB386" s="135"/>
      <c r="AC386" s="135"/>
      <c r="AD386" s="135"/>
    </row>
    <row r="387" spans="1:30" s="6" customFormat="1" x14ac:dyDescent="0.3">
      <c r="A387" s="129"/>
      <c r="B387" s="129"/>
      <c r="C387" s="129"/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35"/>
      <c r="U387" s="135"/>
      <c r="V387" s="135"/>
      <c r="W387" s="135"/>
      <c r="X387" s="135"/>
      <c r="Y387" s="135"/>
      <c r="Z387" s="135"/>
      <c r="AA387" s="135"/>
      <c r="AB387" s="135"/>
      <c r="AC387" s="135"/>
      <c r="AD387" s="135"/>
    </row>
    <row r="388" spans="1:30" s="6" customFormat="1" x14ac:dyDescent="0.3">
      <c r="A388" s="129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35"/>
      <c r="U388" s="135"/>
      <c r="V388" s="135"/>
      <c r="W388" s="135"/>
      <c r="X388" s="135"/>
      <c r="Y388" s="135"/>
      <c r="Z388" s="135"/>
      <c r="AA388" s="135"/>
      <c r="AB388" s="135"/>
      <c r="AC388" s="135"/>
      <c r="AD388" s="135"/>
    </row>
    <row r="389" spans="1:30" s="6" customFormat="1" x14ac:dyDescent="0.3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35"/>
      <c r="U389" s="135"/>
      <c r="V389" s="135"/>
      <c r="W389" s="135"/>
      <c r="X389" s="135"/>
      <c r="Y389" s="135"/>
      <c r="Z389" s="135"/>
      <c r="AA389" s="135"/>
      <c r="AB389" s="135"/>
      <c r="AC389" s="135"/>
      <c r="AD389" s="135"/>
    </row>
    <row r="390" spans="1:30" s="6" customFormat="1" x14ac:dyDescent="0.3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35"/>
      <c r="U390" s="135"/>
      <c r="V390" s="135"/>
      <c r="W390" s="135"/>
      <c r="X390" s="135"/>
      <c r="Y390" s="135"/>
      <c r="Z390" s="135"/>
      <c r="AA390" s="135"/>
      <c r="AB390" s="135"/>
      <c r="AC390" s="135"/>
      <c r="AD390" s="135"/>
    </row>
    <row r="391" spans="1:30" s="6" customFormat="1" x14ac:dyDescent="0.3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35"/>
      <c r="U391" s="135"/>
      <c r="V391" s="135"/>
      <c r="W391" s="135"/>
      <c r="X391" s="135"/>
      <c r="Y391" s="135"/>
      <c r="Z391" s="135"/>
      <c r="AA391" s="135"/>
      <c r="AB391" s="135"/>
      <c r="AC391" s="135"/>
      <c r="AD391" s="135"/>
    </row>
    <row r="392" spans="1:30" s="6" customFormat="1" x14ac:dyDescent="0.3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35"/>
      <c r="U392" s="135"/>
      <c r="V392" s="135"/>
      <c r="W392" s="135"/>
      <c r="X392" s="135"/>
      <c r="Y392" s="135"/>
      <c r="Z392" s="135"/>
      <c r="AA392" s="135"/>
      <c r="AB392" s="135"/>
      <c r="AC392" s="135"/>
      <c r="AD392" s="135"/>
    </row>
    <row r="393" spans="1:30" s="6" customFormat="1" x14ac:dyDescent="0.3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35"/>
      <c r="U393" s="135"/>
      <c r="V393" s="135"/>
      <c r="W393" s="135"/>
      <c r="X393" s="135"/>
      <c r="Y393" s="135"/>
      <c r="Z393" s="135"/>
      <c r="AA393" s="135"/>
      <c r="AB393" s="135"/>
      <c r="AC393" s="135"/>
      <c r="AD393" s="135"/>
    </row>
    <row r="394" spans="1:30" s="6" customFormat="1" x14ac:dyDescent="0.3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35"/>
      <c r="U394" s="135"/>
      <c r="V394" s="135"/>
      <c r="W394" s="135"/>
      <c r="X394" s="135"/>
      <c r="Y394" s="135"/>
      <c r="Z394" s="135"/>
      <c r="AA394" s="135"/>
      <c r="AB394" s="135"/>
      <c r="AC394" s="135"/>
      <c r="AD394" s="135"/>
    </row>
    <row r="395" spans="1:30" s="6" customFormat="1" x14ac:dyDescent="0.3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35"/>
      <c r="U395" s="135"/>
      <c r="V395" s="135"/>
      <c r="W395" s="135"/>
      <c r="X395" s="135"/>
      <c r="Y395" s="135"/>
      <c r="Z395" s="135"/>
      <c r="AA395" s="135"/>
      <c r="AB395" s="135"/>
      <c r="AC395" s="135"/>
      <c r="AD395" s="135"/>
    </row>
    <row r="396" spans="1:30" s="6" customFormat="1" x14ac:dyDescent="0.3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35"/>
      <c r="U396" s="135"/>
      <c r="V396" s="135"/>
      <c r="W396" s="135"/>
      <c r="X396" s="135"/>
      <c r="Y396" s="135"/>
      <c r="Z396" s="135"/>
      <c r="AA396" s="135"/>
      <c r="AB396" s="135"/>
      <c r="AC396" s="135"/>
      <c r="AD396" s="135"/>
    </row>
    <row r="397" spans="1:30" s="6" customFormat="1" x14ac:dyDescent="0.3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35"/>
      <c r="U397" s="135"/>
      <c r="V397" s="135"/>
      <c r="W397" s="135"/>
      <c r="X397" s="135"/>
      <c r="Y397" s="135"/>
      <c r="Z397" s="135"/>
      <c r="AA397" s="135"/>
      <c r="AB397" s="135"/>
      <c r="AC397" s="135"/>
      <c r="AD397" s="135"/>
    </row>
    <row r="398" spans="1:30" s="6" customFormat="1" x14ac:dyDescent="0.3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35"/>
      <c r="U398" s="135"/>
      <c r="V398" s="135"/>
      <c r="W398" s="135"/>
      <c r="X398" s="135"/>
      <c r="Y398" s="135"/>
      <c r="Z398" s="135"/>
      <c r="AA398" s="135"/>
      <c r="AB398" s="135"/>
      <c r="AC398" s="135"/>
      <c r="AD398" s="135"/>
    </row>
    <row r="399" spans="1:30" s="6" customFormat="1" x14ac:dyDescent="0.3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35"/>
      <c r="U399" s="135"/>
      <c r="V399" s="135"/>
      <c r="W399" s="135"/>
      <c r="X399" s="135"/>
      <c r="Y399" s="135"/>
      <c r="Z399" s="135"/>
      <c r="AA399" s="135"/>
      <c r="AB399" s="135"/>
      <c r="AC399" s="135"/>
      <c r="AD399" s="135"/>
    </row>
    <row r="400" spans="1:30" s="6" customFormat="1" x14ac:dyDescent="0.3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35"/>
      <c r="U400" s="135"/>
      <c r="V400" s="135"/>
      <c r="W400" s="135"/>
      <c r="X400" s="135"/>
      <c r="Y400" s="135"/>
      <c r="Z400" s="135"/>
      <c r="AA400" s="135"/>
      <c r="AB400" s="135"/>
      <c r="AC400" s="135"/>
      <c r="AD400" s="135"/>
    </row>
    <row r="401" spans="1:30" s="6" customFormat="1" x14ac:dyDescent="0.3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35"/>
      <c r="U401" s="135"/>
      <c r="V401" s="135"/>
      <c r="W401" s="135"/>
      <c r="X401" s="135"/>
      <c r="Y401" s="135"/>
      <c r="Z401" s="135"/>
      <c r="AA401" s="135"/>
      <c r="AB401" s="135"/>
      <c r="AC401" s="135"/>
      <c r="AD401" s="135"/>
    </row>
    <row r="402" spans="1:30" s="6" customFormat="1" x14ac:dyDescent="0.3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</row>
    <row r="403" spans="1:30" s="6" customFormat="1" x14ac:dyDescent="0.3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</row>
    <row r="404" spans="1:30" s="6" customFormat="1" x14ac:dyDescent="0.3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</row>
    <row r="405" spans="1:30" s="6" customFormat="1" x14ac:dyDescent="0.3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</row>
    <row r="406" spans="1:30" s="6" customFormat="1" x14ac:dyDescent="0.3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</row>
    <row r="407" spans="1:30" s="6" customFormat="1" x14ac:dyDescent="0.3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</row>
    <row r="408" spans="1:30" s="6" customFormat="1" x14ac:dyDescent="0.3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</row>
    <row r="409" spans="1:30" s="6" customFormat="1" x14ac:dyDescent="0.3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</row>
    <row r="410" spans="1:30" s="6" customFormat="1" x14ac:dyDescent="0.3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</row>
    <row r="411" spans="1:30" s="6" customFormat="1" x14ac:dyDescent="0.3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</row>
    <row r="412" spans="1:30" s="6" customFormat="1" x14ac:dyDescent="0.3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</row>
    <row r="413" spans="1:30" s="6" customFormat="1" x14ac:dyDescent="0.3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</row>
    <row r="414" spans="1:30" s="6" customFormat="1" x14ac:dyDescent="0.3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</row>
    <row r="415" spans="1:30" s="6" customFormat="1" x14ac:dyDescent="0.3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</row>
    <row r="416" spans="1:30" s="6" customFormat="1" x14ac:dyDescent="0.3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</row>
    <row r="417" spans="1:30" s="6" customFormat="1" x14ac:dyDescent="0.3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</row>
    <row r="418" spans="1:30" s="6" customFormat="1" x14ac:dyDescent="0.3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</row>
    <row r="419" spans="1:30" s="6" customFormat="1" x14ac:dyDescent="0.3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</row>
    <row r="420" spans="1:30" s="6" customFormat="1" x14ac:dyDescent="0.3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</row>
    <row r="421" spans="1:30" s="6" customFormat="1" x14ac:dyDescent="0.3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</row>
    <row r="422" spans="1:30" s="6" customFormat="1" x14ac:dyDescent="0.3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</row>
    <row r="423" spans="1:30" s="6" customFormat="1" x14ac:dyDescent="0.3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</row>
    <row r="424" spans="1:30" s="6" customFormat="1" x14ac:dyDescent="0.3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</row>
    <row r="425" spans="1:30" s="6" customFormat="1" x14ac:dyDescent="0.3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</row>
    <row r="426" spans="1:30" s="6" customFormat="1" x14ac:dyDescent="0.3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</row>
    <row r="427" spans="1:30" s="6" customFormat="1" x14ac:dyDescent="0.3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</row>
    <row r="428" spans="1:30" s="6" customFormat="1" x14ac:dyDescent="0.3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</row>
    <row r="429" spans="1:30" s="6" customFormat="1" x14ac:dyDescent="0.3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</row>
    <row r="430" spans="1:30" s="6" customFormat="1" x14ac:dyDescent="0.3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</row>
    <row r="431" spans="1:30" s="6" customFormat="1" x14ac:dyDescent="0.3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</row>
    <row r="432" spans="1:30" s="6" customFormat="1" x14ac:dyDescent="0.3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</row>
    <row r="433" spans="1:30" s="6" customFormat="1" x14ac:dyDescent="0.3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</row>
    <row r="434" spans="1:30" s="6" customFormat="1" x14ac:dyDescent="0.3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</row>
    <row r="435" spans="1:30" s="6" customFormat="1" x14ac:dyDescent="0.3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</row>
    <row r="436" spans="1:30" s="6" customFormat="1" x14ac:dyDescent="0.3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</row>
    <row r="437" spans="1:30" s="6" customFormat="1" x14ac:dyDescent="0.3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</row>
    <row r="438" spans="1:30" s="6" customFormat="1" x14ac:dyDescent="0.3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</row>
    <row r="439" spans="1:30" s="6" customFormat="1" x14ac:dyDescent="0.3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</row>
    <row r="440" spans="1:30" s="6" customFormat="1" x14ac:dyDescent="0.3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</row>
    <row r="441" spans="1:30" s="6" customFormat="1" x14ac:dyDescent="0.3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</row>
    <row r="442" spans="1:30" s="6" customFormat="1" x14ac:dyDescent="0.3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</row>
    <row r="443" spans="1:30" s="6" customFormat="1" x14ac:dyDescent="0.3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</row>
    <row r="444" spans="1:30" s="6" customFormat="1" x14ac:dyDescent="0.3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</row>
    <row r="445" spans="1:30" s="6" customFormat="1" x14ac:dyDescent="0.3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</row>
    <row r="446" spans="1:30" s="6" customFormat="1" x14ac:dyDescent="0.3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</row>
    <row r="447" spans="1:30" s="6" customFormat="1" x14ac:dyDescent="0.3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</row>
    <row r="448" spans="1:30" s="6" customFormat="1" x14ac:dyDescent="0.3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</row>
    <row r="449" spans="1:30" s="6" customFormat="1" x14ac:dyDescent="0.3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</row>
    <row r="450" spans="1:30" s="6" customFormat="1" x14ac:dyDescent="0.3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</row>
    <row r="451" spans="1:30" s="6" customFormat="1" x14ac:dyDescent="0.3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</row>
    <row r="452" spans="1:30" s="6" customFormat="1" x14ac:dyDescent="0.3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</row>
    <row r="453" spans="1:30" s="6" customFormat="1" x14ac:dyDescent="0.3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</row>
    <row r="454" spans="1:30" s="6" customFormat="1" x14ac:dyDescent="0.3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</row>
    <row r="455" spans="1:30" s="6" customFormat="1" x14ac:dyDescent="0.3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</row>
    <row r="456" spans="1:30" s="6" customFormat="1" x14ac:dyDescent="0.3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</row>
    <row r="457" spans="1:30" s="6" customFormat="1" x14ac:dyDescent="0.3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</row>
    <row r="458" spans="1:30" s="6" customFormat="1" x14ac:dyDescent="0.3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</row>
    <row r="459" spans="1:30" s="6" customFormat="1" x14ac:dyDescent="0.3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</row>
    <row r="460" spans="1:30" s="6" customFormat="1" x14ac:dyDescent="0.3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</row>
    <row r="461" spans="1:30" s="6" customFormat="1" x14ac:dyDescent="0.3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</row>
    <row r="462" spans="1:30" s="6" customFormat="1" x14ac:dyDescent="0.3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</row>
    <row r="463" spans="1:30" s="6" customFormat="1" x14ac:dyDescent="0.3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</row>
    <row r="464" spans="1:30" s="6" customFormat="1" x14ac:dyDescent="0.3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</row>
    <row r="465" spans="1:30" s="6" customFormat="1" x14ac:dyDescent="0.3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</row>
    <row r="466" spans="1:30" s="6" customFormat="1" x14ac:dyDescent="0.3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</row>
    <row r="467" spans="1:30" s="6" customFormat="1" x14ac:dyDescent="0.3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</row>
    <row r="468" spans="1:30" s="6" customFormat="1" x14ac:dyDescent="0.3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</row>
    <row r="469" spans="1:30" s="6" customFormat="1" x14ac:dyDescent="0.3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</row>
    <row r="470" spans="1:30" s="6" customFormat="1" x14ac:dyDescent="0.3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</row>
    <row r="471" spans="1:30" s="6" customFormat="1" x14ac:dyDescent="0.3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</row>
    <row r="472" spans="1:30" s="6" customFormat="1" x14ac:dyDescent="0.3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35"/>
      <c r="U472" s="135"/>
      <c r="V472" s="135"/>
      <c r="W472" s="135"/>
      <c r="X472" s="135"/>
      <c r="Y472" s="135"/>
      <c r="Z472" s="135"/>
      <c r="AA472" s="135"/>
      <c r="AB472" s="135"/>
      <c r="AC472" s="135"/>
      <c r="AD472" s="135"/>
    </row>
    <row r="473" spans="1:30" s="6" customFormat="1" x14ac:dyDescent="0.3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35"/>
      <c r="U473" s="135"/>
      <c r="V473" s="135"/>
      <c r="W473" s="135"/>
      <c r="X473" s="135"/>
      <c r="Y473" s="135"/>
      <c r="Z473" s="135"/>
      <c r="AA473" s="135"/>
      <c r="AB473" s="135"/>
      <c r="AC473" s="135"/>
      <c r="AD473" s="135"/>
    </row>
    <row r="474" spans="1:30" s="6" customFormat="1" x14ac:dyDescent="0.3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35"/>
      <c r="U474" s="135"/>
      <c r="V474" s="135"/>
      <c r="W474" s="135"/>
      <c r="X474" s="135"/>
      <c r="Y474" s="135"/>
      <c r="Z474" s="135"/>
      <c r="AA474" s="135"/>
      <c r="AB474" s="135"/>
      <c r="AC474" s="135"/>
      <c r="AD474" s="135"/>
    </row>
    <row r="475" spans="1:30" s="6" customFormat="1" x14ac:dyDescent="0.3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35"/>
      <c r="U475" s="135"/>
      <c r="V475" s="135"/>
      <c r="W475" s="135"/>
      <c r="X475" s="135"/>
      <c r="Y475" s="135"/>
      <c r="Z475" s="135"/>
      <c r="AA475" s="135"/>
      <c r="AB475" s="135"/>
      <c r="AC475" s="135"/>
      <c r="AD475" s="135"/>
    </row>
    <row r="476" spans="1:30" s="6" customFormat="1" x14ac:dyDescent="0.3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35"/>
      <c r="U476" s="135"/>
      <c r="V476" s="135"/>
      <c r="W476" s="135"/>
      <c r="X476" s="135"/>
      <c r="Y476" s="135"/>
      <c r="Z476" s="135"/>
      <c r="AA476" s="135"/>
      <c r="AB476" s="135"/>
      <c r="AC476" s="135"/>
      <c r="AD476" s="135"/>
    </row>
    <row r="477" spans="1:30" s="6" customFormat="1" x14ac:dyDescent="0.3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35"/>
      <c r="U477" s="135"/>
      <c r="V477" s="135"/>
      <c r="W477" s="135"/>
      <c r="X477" s="135"/>
      <c r="Y477" s="135"/>
      <c r="Z477" s="135"/>
      <c r="AA477" s="135"/>
      <c r="AB477" s="135"/>
      <c r="AC477" s="135"/>
      <c r="AD477" s="135"/>
    </row>
    <row r="478" spans="1:30" s="6" customFormat="1" x14ac:dyDescent="0.3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35"/>
      <c r="U478" s="135"/>
      <c r="V478" s="135"/>
      <c r="W478" s="135"/>
      <c r="X478" s="135"/>
      <c r="Y478" s="135"/>
      <c r="Z478" s="135"/>
      <c r="AA478" s="135"/>
      <c r="AB478" s="135"/>
      <c r="AC478" s="135"/>
      <c r="AD478" s="135"/>
    </row>
    <row r="479" spans="1:30" s="6" customFormat="1" x14ac:dyDescent="0.3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35"/>
      <c r="U479" s="135"/>
      <c r="V479" s="135"/>
      <c r="W479" s="135"/>
      <c r="X479" s="135"/>
      <c r="Y479" s="135"/>
      <c r="Z479" s="135"/>
      <c r="AA479" s="135"/>
      <c r="AB479" s="135"/>
      <c r="AC479" s="135"/>
      <c r="AD479" s="135"/>
    </row>
    <row r="480" spans="1:30" s="6" customFormat="1" x14ac:dyDescent="0.3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35"/>
      <c r="U480" s="135"/>
      <c r="V480" s="135"/>
      <c r="W480" s="135"/>
      <c r="X480" s="135"/>
      <c r="Y480" s="135"/>
      <c r="Z480" s="135"/>
      <c r="AA480" s="135"/>
      <c r="AB480" s="135"/>
      <c r="AC480" s="135"/>
      <c r="AD480" s="135"/>
    </row>
    <row r="481" spans="1:30" s="6" customFormat="1" x14ac:dyDescent="0.3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35"/>
      <c r="U481" s="135"/>
      <c r="V481" s="135"/>
      <c r="W481" s="135"/>
      <c r="X481" s="135"/>
      <c r="Y481" s="135"/>
      <c r="Z481" s="135"/>
      <c r="AA481" s="135"/>
      <c r="AB481" s="135"/>
      <c r="AC481" s="135"/>
      <c r="AD481" s="135"/>
    </row>
    <row r="482" spans="1:30" s="6" customFormat="1" x14ac:dyDescent="0.3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35"/>
      <c r="U482" s="135"/>
      <c r="V482" s="135"/>
      <c r="W482" s="135"/>
      <c r="X482" s="135"/>
      <c r="Y482" s="135"/>
      <c r="Z482" s="135"/>
      <c r="AA482" s="135"/>
      <c r="AB482" s="135"/>
      <c r="AC482" s="135"/>
      <c r="AD482" s="135"/>
    </row>
    <row r="483" spans="1:30" s="6" customFormat="1" x14ac:dyDescent="0.3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</row>
    <row r="484" spans="1:30" s="6" customFormat="1" x14ac:dyDescent="0.3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35"/>
      <c r="U484" s="135"/>
      <c r="V484" s="135"/>
      <c r="W484" s="135"/>
      <c r="X484" s="135"/>
      <c r="Y484" s="135"/>
      <c r="Z484" s="135"/>
      <c r="AA484" s="135"/>
      <c r="AB484" s="135"/>
      <c r="AC484" s="135"/>
      <c r="AD484" s="135"/>
    </row>
    <row r="485" spans="1:30" s="6" customFormat="1" x14ac:dyDescent="0.3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35"/>
      <c r="U485" s="135"/>
      <c r="V485" s="135"/>
      <c r="W485" s="135"/>
      <c r="X485" s="135"/>
      <c r="Y485" s="135"/>
      <c r="Z485" s="135"/>
      <c r="AA485" s="135"/>
      <c r="AB485" s="135"/>
      <c r="AC485" s="135"/>
      <c r="AD485" s="135"/>
    </row>
    <row r="486" spans="1:30" s="6" customFormat="1" x14ac:dyDescent="0.3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35"/>
      <c r="U486" s="135"/>
      <c r="V486" s="135"/>
      <c r="W486" s="135"/>
      <c r="X486" s="135"/>
      <c r="Y486" s="135"/>
      <c r="Z486" s="135"/>
      <c r="AA486" s="135"/>
      <c r="AB486" s="135"/>
      <c r="AC486" s="135"/>
      <c r="AD486" s="135"/>
    </row>
    <row r="487" spans="1:30" s="6" customFormat="1" x14ac:dyDescent="0.3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35"/>
      <c r="U487" s="135"/>
      <c r="V487" s="135"/>
      <c r="W487" s="135"/>
      <c r="X487" s="135"/>
      <c r="Y487" s="135"/>
      <c r="Z487" s="135"/>
      <c r="AA487" s="135"/>
      <c r="AB487" s="135"/>
      <c r="AC487" s="135"/>
      <c r="AD487" s="135"/>
    </row>
    <row r="488" spans="1:30" s="6" customFormat="1" x14ac:dyDescent="0.3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35"/>
      <c r="U488" s="135"/>
      <c r="V488" s="135"/>
      <c r="W488" s="135"/>
      <c r="X488" s="135"/>
      <c r="Y488" s="135"/>
      <c r="Z488" s="135"/>
      <c r="AA488" s="135"/>
      <c r="AB488" s="135"/>
      <c r="AC488" s="135"/>
      <c r="AD488" s="135"/>
    </row>
    <row r="489" spans="1:30" s="6" customFormat="1" x14ac:dyDescent="0.3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35"/>
      <c r="U489" s="135"/>
      <c r="V489" s="135"/>
      <c r="W489" s="135"/>
      <c r="X489" s="135"/>
      <c r="Y489" s="135"/>
      <c r="Z489" s="135"/>
      <c r="AA489" s="135"/>
      <c r="AB489" s="135"/>
      <c r="AC489" s="135"/>
      <c r="AD489" s="135"/>
    </row>
    <row r="490" spans="1:30" s="6" customFormat="1" x14ac:dyDescent="0.3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35"/>
      <c r="U490" s="135"/>
      <c r="V490" s="135"/>
      <c r="W490" s="135"/>
      <c r="X490" s="135"/>
      <c r="Y490" s="135"/>
      <c r="Z490" s="135"/>
      <c r="AA490" s="135"/>
      <c r="AB490" s="135"/>
      <c r="AC490" s="135"/>
      <c r="AD490" s="135"/>
    </row>
    <row r="491" spans="1:30" s="6" customFormat="1" x14ac:dyDescent="0.3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35"/>
      <c r="U491" s="135"/>
      <c r="V491" s="135"/>
      <c r="W491" s="135"/>
      <c r="X491" s="135"/>
      <c r="Y491" s="135"/>
      <c r="Z491" s="135"/>
      <c r="AA491" s="135"/>
      <c r="AB491" s="135"/>
      <c r="AC491" s="135"/>
      <c r="AD491" s="135"/>
    </row>
    <row r="492" spans="1:30" s="6" customFormat="1" x14ac:dyDescent="0.3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35"/>
      <c r="U492" s="135"/>
      <c r="V492" s="135"/>
      <c r="W492" s="135"/>
      <c r="X492" s="135"/>
      <c r="Y492" s="135"/>
      <c r="Z492" s="135"/>
      <c r="AA492" s="135"/>
      <c r="AB492" s="135"/>
      <c r="AC492" s="135"/>
      <c r="AD492" s="135"/>
    </row>
    <row r="493" spans="1:30" s="6" customFormat="1" x14ac:dyDescent="0.3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35"/>
      <c r="U493" s="135"/>
      <c r="V493" s="135"/>
      <c r="W493" s="135"/>
      <c r="X493" s="135"/>
      <c r="Y493" s="135"/>
      <c r="Z493" s="135"/>
      <c r="AA493" s="135"/>
      <c r="AB493" s="135"/>
      <c r="AC493" s="135"/>
      <c r="AD493" s="135"/>
    </row>
    <row r="494" spans="1:30" s="6" customFormat="1" x14ac:dyDescent="0.3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35"/>
      <c r="U494" s="135"/>
      <c r="V494" s="135"/>
      <c r="W494" s="135"/>
      <c r="X494" s="135"/>
      <c r="Y494" s="135"/>
      <c r="Z494" s="135"/>
      <c r="AA494" s="135"/>
      <c r="AB494" s="135"/>
      <c r="AC494" s="135"/>
      <c r="AD494" s="135"/>
    </row>
    <row r="495" spans="1:30" s="6" customFormat="1" x14ac:dyDescent="0.3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35"/>
      <c r="U495" s="135"/>
      <c r="V495" s="135"/>
      <c r="W495" s="135"/>
      <c r="X495" s="135"/>
      <c r="Y495" s="135"/>
      <c r="Z495" s="135"/>
      <c r="AA495" s="135"/>
      <c r="AB495" s="135"/>
      <c r="AC495" s="135"/>
      <c r="AD495" s="135"/>
    </row>
    <row r="496" spans="1:30" s="6" customFormat="1" x14ac:dyDescent="0.3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35"/>
      <c r="U496" s="135"/>
      <c r="V496" s="135"/>
      <c r="W496" s="135"/>
      <c r="X496" s="135"/>
      <c r="Y496" s="135"/>
      <c r="Z496" s="135"/>
      <c r="AA496" s="135"/>
      <c r="AB496" s="135"/>
      <c r="AC496" s="135"/>
      <c r="AD496" s="135"/>
    </row>
    <row r="497" spans="1:30" s="6" customFormat="1" x14ac:dyDescent="0.3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35"/>
      <c r="U497" s="135"/>
      <c r="V497" s="135"/>
      <c r="W497" s="135"/>
      <c r="X497" s="135"/>
      <c r="Y497" s="135"/>
      <c r="Z497" s="135"/>
      <c r="AA497" s="135"/>
      <c r="AB497" s="135"/>
      <c r="AC497" s="135"/>
      <c r="AD497" s="135"/>
    </row>
    <row r="498" spans="1:30" s="6" customFormat="1" x14ac:dyDescent="0.3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35"/>
      <c r="U498" s="135"/>
      <c r="V498" s="135"/>
      <c r="W498" s="135"/>
      <c r="X498" s="135"/>
      <c r="Y498" s="135"/>
      <c r="Z498" s="135"/>
      <c r="AA498" s="135"/>
      <c r="AB498" s="135"/>
      <c r="AC498" s="135"/>
      <c r="AD498" s="135"/>
    </row>
    <row r="499" spans="1:30" s="6" customFormat="1" x14ac:dyDescent="0.3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35"/>
      <c r="U499" s="135"/>
      <c r="V499" s="135"/>
      <c r="W499" s="135"/>
      <c r="X499" s="135"/>
      <c r="Y499" s="135"/>
      <c r="Z499" s="135"/>
      <c r="AA499" s="135"/>
      <c r="AB499" s="135"/>
      <c r="AC499" s="135"/>
      <c r="AD499" s="135"/>
    </row>
    <row r="500" spans="1:30" s="6" customFormat="1" x14ac:dyDescent="0.3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35"/>
      <c r="U500" s="135"/>
      <c r="V500" s="135"/>
      <c r="W500" s="135"/>
      <c r="X500" s="135"/>
      <c r="Y500" s="135"/>
      <c r="Z500" s="135"/>
      <c r="AA500" s="135"/>
      <c r="AB500" s="135"/>
      <c r="AC500" s="135"/>
      <c r="AD500" s="135"/>
    </row>
    <row r="501" spans="1:30" s="6" customFormat="1" x14ac:dyDescent="0.3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35"/>
      <c r="U501" s="135"/>
      <c r="V501" s="135"/>
      <c r="W501" s="135"/>
      <c r="X501" s="135"/>
      <c r="Y501" s="135"/>
      <c r="Z501" s="135"/>
      <c r="AA501" s="135"/>
      <c r="AB501" s="135"/>
      <c r="AC501" s="135"/>
      <c r="AD501" s="135"/>
    </row>
    <row r="502" spans="1:30" s="6" customFormat="1" x14ac:dyDescent="0.3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35"/>
      <c r="U502" s="135"/>
      <c r="V502" s="135"/>
      <c r="W502" s="135"/>
      <c r="X502" s="135"/>
      <c r="Y502" s="135"/>
      <c r="Z502" s="135"/>
      <c r="AA502" s="135"/>
      <c r="AB502" s="135"/>
      <c r="AC502" s="135"/>
      <c r="AD502" s="135"/>
    </row>
    <row r="503" spans="1:30" s="6" customFormat="1" x14ac:dyDescent="0.3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35"/>
      <c r="U503" s="135"/>
      <c r="V503" s="135"/>
      <c r="W503" s="135"/>
      <c r="X503" s="135"/>
      <c r="Y503" s="135"/>
      <c r="Z503" s="135"/>
      <c r="AA503" s="135"/>
      <c r="AB503" s="135"/>
      <c r="AC503" s="135"/>
      <c r="AD503" s="135"/>
    </row>
    <row r="504" spans="1:30" s="6" customFormat="1" x14ac:dyDescent="0.3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35"/>
      <c r="U504" s="135"/>
      <c r="V504" s="135"/>
      <c r="W504" s="135"/>
      <c r="X504" s="135"/>
      <c r="Y504" s="135"/>
      <c r="Z504" s="135"/>
      <c r="AA504" s="135"/>
      <c r="AB504" s="135"/>
      <c r="AC504" s="135"/>
      <c r="AD504" s="135"/>
    </row>
    <row r="505" spans="1:30" s="6" customFormat="1" x14ac:dyDescent="0.3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35"/>
      <c r="U505" s="135"/>
      <c r="V505" s="135"/>
      <c r="W505" s="135"/>
      <c r="X505" s="135"/>
      <c r="Y505" s="135"/>
      <c r="Z505" s="135"/>
      <c r="AA505" s="135"/>
      <c r="AB505" s="135"/>
      <c r="AC505" s="135"/>
      <c r="AD505" s="135"/>
    </row>
    <row r="506" spans="1:30" s="6" customFormat="1" x14ac:dyDescent="0.3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35"/>
      <c r="U506" s="135"/>
      <c r="V506" s="135"/>
      <c r="W506" s="135"/>
      <c r="X506" s="135"/>
      <c r="Y506" s="135"/>
      <c r="Z506" s="135"/>
      <c r="AA506" s="135"/>
      <c r="AB506" s="135"/>
      <c r="AC506" s="135"/>
      <c r="AD506" s="135"/>
    </row>
    <row r="507" spans="1:30" s="6" customFormat="1" x14ac:dyDescent="0.3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35"/>
      <c r="U507" s="135"/>
      <c r="V507" s="135"/>
      <c r="W507" s="135"/>
      <c r="X507" s="135"/>
      <c r="Y507" s="135"/>
      <c r="Z507" s="135"/>
      <c r="AA507" s="135"/>
      <c r="AB507" s="135"/>
      <c r="AC507" s="135"/>
      <c r="AD507" s="135"/>
    </row>
    <row r="508" spans="1:30" s="6" customFormat="1" x14ac:dyDescent="0.3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35"/>
      <c r="U508" s="135"/>
      <c r="V508" s="135"/>
      <c r="W508" s="135"/>
      <c r="X508" s="135"/>
      <c r="Y508" s="135"/>
      <c r="Z508" s="135"/>
      <c r="AA508" s="135"/>
      <c r="AB508" s="135"/>
      <c r="AC508" s="135"/>
      <c r="AD508" s="135"/>
    </row>
    <row r="509" spans="1:30" s="6" customFormat="1" x14ac:dyDescent="0.3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35"/>
      <c r="U509" s="135"/>
      <c r="V509" s="135"/>
      <c r="W509" s="135"/>
      <c r="X509" s="135"/>
      <c r="Y509" s="135"/>
      <c r="Z509" s="135"/>
      <c r="AA509" s="135"/>
      <c r="AB509" s="135"/>
      <c r="AC509" s="135"/>
      <c r="AD509" s="135"/>
    </row>
    <row r="510" spans="1:30" s="6" customFormat="1" x14ac:dyDescent="0.3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35"/>
      <c r="U510" s="135"/>
      <c r="V510" s="135"/>
      <c r="W510" s="135"/>
      <c r="X510" s="135"/>
      <c r="Y510" s="135"/>
      <c r="Z510" s="135"/>
      <c r="AA510" s="135"/>
      <c r="AB510" s="135"/>
      <c r="AC510" s="135"/>
      <c r="AD510" s="135"/>
    </row>
    <row r="511" spans="1:30" s="6" customFormat="1" x14ac:dyDescent="0.3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35"/>
      <c r="U511" s="135"/>
      <c r="V511" s="135"/>
      <c r="W511" s="135"/>
      <c r="X511" s="135"/>
      <c r="Y511" s="135"/>
      <c r="Z511" s="135"/>
      <c r="AA511" s="135"/>
      <c r="AB511" s="135"/>
      <c r="AC511" s="135"/>
      <c r="AD511" s="135"/>
    </row>
    <row r="512" spans="1:30" s="6" customFormat="1" x14ac:dyDescent="0.3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35"/>
      <c r="U512" s="135"/>
      <c r="V512" s="135"/>
      <c r="W512" s="135"/>
      <c r="X512" s="135"/>
      <c r="Y512" s="135"/>
      <c r="Z512" s="135"/>
      <c r="AA512" s="135"/>
      <c r="AB512" s="135"/>
      <c r="AC512" s="135"/>
      <c r="AD512" s="135"/>
    </row>
    <row r="513" spans="1:30" s="6" customFormat="1" x14ac:dyDescent="0.3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35"/>
      <c r="U513" s="135"/>
      <c r="V513" s="135"/>
      <c r="W513" s="135"/>
      <c r="X513" s="135"/>
      <c r="Y513" s="135"/>
      <c r="Z513" s="135"/>
      <c r="AA513" s="135"/>
      <c r="AB513" s="135"/>
      <c r="AC513" s="135"/>
      <c r="AD513" s="135"/>
    </row>
    <row r="514" spans="1:30" s="6" customFormat="1" x14ac:dyDescent="0.3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35"/>
      <c r="U514" s="135"/>
      <c r="V514" s="135"/>
      <c r="W514" s="135"/>
      <c r="X514" s="135"/>
      <c r="Y514" s="135"/>
      <c r="Z514" s="135"/>
      <c r="AA514" s="135"/>
      <c r="AB514" s="135"/>
      <c r="AC514" s="135"/>
      <c r="AD514" s="135"/>
    </row>
    <row r="515" spans="1:30" s="6" customFormat="1" x14ac:dyDescent="0.3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35"/>
      <c r="U515" s="135"/>
      <c r="V515" s="135"/>
      <c r="W515" s="135"/>
      <c r="X515" s="135"/>
      <c r="Y515" s="135"/>
      <c r="Z515" s="135"/>
      <c r="AA515" s="135"/>
      <c r="AB515" s="135"/>
      <c r="AC515" s="135"/>
      <c r="AD515" s="135"/>
    </row>
    <row r="516" spans="1:30" s="6" customFormat="1" x14ac:dyDescent="0.3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35"/>
      <c r="U516" s="135"/>
      <c r="V516" s="135"/>
      <c r="W516" s="135"/>
      <c r="X516" s="135"/>
      <c r="Y516" s="135"/>
      <c r="Z516" s="135"/>
      <c r="AA516" s="135"/>
      <c r="AB516" s="135"/>
      <c r="AC516" s="135"/>
      <c r="AD516" s="135"/>
    </row>
    <row r="517" spans="1:30" s="6" customFormat="1" x14ac:dyDescent="0.3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35"/>
      <c r="U517" s="135"/>
      <c r="V517" s="135"/>
      <c r="W517" s="135"/>
      <c r="X517" s="135"/>
      <c r="Y517" s="135"/>
      <c r="Z517" s="135"/>
      <c r="AA517" s="135"/>
      <c r="AB517" s="135"/>
      <c r="AC517" s="135"/>
      <c r="AD517" s="135"/>
    </row>
    <row r="518" spans="1:30" s="6" customFormat="1" x14ac:dyDescent="0.3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35"/>
      <c r="U518" s="135"/>
      <c r="V518" s="135"/>
      <c r="W518" s="135"/>
      <c r="X518" s="135"/>
      <c r="Y518" s="135"/>
      <c r="Z518" s="135"/>
      <c r="AA518" s="135"/>
      <c r="AB518" s="135"/>
      <c r="AC518" s="135"/>
      <c r="AD518" s="135"/>
    </row>
    <row r="519" spans="1:30" s="6" customFormat="1" x14ac:dyDescent="0.3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35"/>
      <c r="U519" s="135"/>
      <c r="V519" s="135"/>
      <c r="W519" s="135"/>
      <c r="X519" s="135"/>
      <c r="Y519" s="135"/>
      <c r="Z519" s="135"/>
      <c r="AA519" s="135"/>
      <c r="AB519" s="135"/>
      <c r="AC519" s="135"/>
      <c r="AD519" s="135"/>
    </row>
    <row r="520" spans="1:30" s="6" customFormat="1" x14ac:dyDescent="0.3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35"/>
      <c r="U520" s="135"/>
      <c r="V520" s="135"/>
      <c r="W520" s="135"/>
      <c r="X520" s="135"/>
      <c r="Y520" s="135"/>
      <c r="Z520" s="135"/>
      <c r="AA520" s="135"/>
      <c r="AB520" s="135"/>
      <c r="AC520" s="135"/>
      <c r="AD520" s="135"/>
    </row>
    <row r="521" spans="1:30" s="6" customFormat="1" x14ac:dyDescent="0.3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35"/>
      <c r="U521" s="135"/>
      <c r="V521" s="135"/>
      <c r="W521" s="135"/>
      <c r="X521" s="135"/>
      <c r="Y521" s="135"/>
      <c r="Z521" s="135"/>
      <c r="AA521" s="135"/>
      <c r="AB521" s="135"/>
      <c r="AC521" s="135"/>
      <c r="AD521" s="135"/>
    </row>
    <row r="522" spans="1:30" s="6" customFormat="1" x14ac:dyDescent="0.3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35"/>
      <c r="U522" s="135"/>
      <c r="V522" s="135"/>
      <c r="W522" s="135"/>
      <c r="X522" s="135"/>
      <c r="Y522" s="135"/>
      <c r="Z522" s="135"/>
      <c r="AA522" s="135"/>
      <c r="AB522" s="135"/>
      <c r="AC522" s="135"/>
      <c r="AD522" s="135"/>
    </row>
    <row r="523" spans="1:30" s="6" customFormat="1" x14ac:dyDescent="0.3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35"/>
      <c r="U523" s="135"/>
      <c r="V523" s="135"/>
      <c r="W523" s="135"/>
      <c r="X523" s="135"/>
      <c r="Y523" s="135"/>
      <c r="Z523" s="135"/>
      <c r="AA523" s="135"/>
      <c r="AB523" s="135"/>
      <c r="AC523" s="135"/>
      <c r="AD523" s="135"/>
    </row>
    <row r="524" spans="1:30" s="6" customFormat="1" x14ac:dyDescent="0.3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35"/>
      <c r="U524" s="135"/>
      <c r="V524" s="135"/>
      <c r="W524" s="135"/>
      <c r="X524" s="135"/>
      <c r="Y524" s="135"/>
      <c r="Z524" s="135"/>
      <c r="AA524" s="135"/>
      <c r="AB524" s="135"/>
      <c r="AC524" s="135"/>
      <c r="AD524" s="135"/>
    </row>
    <row r="525" spans="1:30" s="6" customFormat="1" x14ac:dyDescent="0.3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35"/>
      <c r="U525" s="135"/>
      <c r="V525" s="135"/>
      <c r="W525" s="135"/>
      <c r="X525" s="135"/>
      <c r="Y525" s="135"/>
      <c r="Z525" s="135"/>
      <c r="AA525" s="135"/>
      <c r="AB525" s="135"/>
      <c r="AC525" s="135"/>
      <c r="AD525" s="135"/>
    </row>
    <row r="526" spans="1:30" s="6" customFormat="1" x14ac:dyDescent="0.3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35"/>
      <c r="U526" s="135"/>
      <c r="V526" s="135"/>
      <c r="W526" s="135"/>
      <c r="X526" s="135"/>
      <c r="Y526" s="135"/>
      <c r="Z526" s="135"/>
      <c r="AA526" s="135"/>
      <c r="AB526" s="135"/>
      <c r="AC526" s="135"/>
      <c r="AD526" s="135"/>
    </row>
    <row r="527" spans="1:30" s="6" customFormat="1" x14ac:dyDescent="0.3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35"/>
      <c r="U527" s="135"/>
      <c r="V527" s="135"/>
      <c r="W527" s="135"/>
      <c r="X527" s="135"/>
      <c r="Y527" s="135"/>
      <c r="Z527" s="135"/>
      <c r="AA527" s="135"/>
      <c r="AB527" s="135"/>
      <c r="AC527" s="135"/>
      <c r="AD527" s="135"/>
    </row>
    <row r="528" spans="1:30" s="6" customFormat="1" x14ac:dyDescent="0.3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35"/>
      <c r="U528" s="135"/>
      <c r="V528" s="135"/>
      <c r="W528" s="135"/>
      <c r="X528" s="135"/>
      <c r="Y528" s="135"/>
      <c r="Z528" s="135"/>
      <c r="AA528" s="135"/>
      <c r="AB528" s="135"/>
      <c r="AC528" s="135"/>
      <c r="AD528" s="135"/>
    </row>
    <row r="529" spans="1:30" s="6" customFormat="1" x14ac:dyDescent="0.3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35"/>
      <c r="U529" s="135"/>
      <c r="V529" s="135"/>
      <c r="W529" s="135"/>
      <c r="X529" s="135"/>
      <c r="Y529" s="135"/>
      <c r="Z529" s="135"/>
      <c r="AA529" s="135"/>
      <c r="AB529" s="135"/>
      <c r="AC529" s="135"/>
      <c r="AD529" s="135"/>
    </row>
    <row r="530" spans="1:30" s="6" customFormat="1" x14ac:dyDescent="0.3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35"/>
      <c r="U530" s="135"/>
      <c r="V530" s="135"/>
      <c r="W530" s="135"/>
      <c r="X530" s="135"/>
      <c r="Y530" s="135"/>
      <c r="Z530" s="135"/>
      <c r="AA530" s="135"/>
      <c r="AB530" s="135"/>
      <c r="AC530" s="135"/>
      <c r="AD530" s="135"/>
    </row>
    <row r="531" spans="1:30" s="6" customFormat="1" x14ac:dyDescent="0.3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35"/>
      <c r="U531" s="135"/>
      <c r="V531" s="135"/>
      <c r="W531" s="135"/>
      <c r="X531" s="135"/>
      <c r="Y531" s="135"/>
      <c r="Z531" s="135"/>
      <c r="AA531" s="135"/>
      <c r="AB531" s="135"/>
      <c r="AC531" s="135"/>
      <c r="AD531" s="135"/>
    </row>
    <row r="532" spans="1:30" s="6" customFormat="1" x14ac:dyDescent="0.3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35"/>
      <c r="U532" s="135"/>
      <c r="V532" s="135"/>
      <c r="W532" s="135"/>
      <c r="X532" s="135"/>
      <c r="Y532" s="135"/>
      <c r="Z532" s="135"/>
      <c r="AA532" s="135"/>
      <c r="AB532" s="135"/>
      <c r="AC532" s="135"/>
      <c r="AD532" s="135"/>
    </row>
    <row r="533" spans="1:30" s="6" customFormat="1" x14ac:dyDescent="0.3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35"/>
      <c r="U533" s="135"/>
      <c r="V533" s="135"/>
      <c r="W533" s="135"/>
      <c r="X533" s="135"/>
      <c r="Y533" s="135"/>
      <c r="Z533" s="135"/>
      <c r="AA533" s="135"/>
      <c r="AB533" s="135"/>
      <c r="AC533" s="135"/>
      <c r="AD533" s="135"/>
    </row>
    <row r="534" spans="1:30" s="6" customFormat="1" x14ac:dyDescent="0.3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35"/>
      <c r="U534" s="135"/>
      <c r="V534" s="135"/>
      <c r="W534" s="135"/>
      <c r="X534" s="135"/>
      <c r="Y534" s="135"/>
      <c r="Z534" s="135"/>
      <c r="AA534" s="135"/>
      <c r="AB534" s="135"/>
      <c r="AC534" s="135"/>
      <c r="AD534" s="135"/>
    </row>
    <row r="535" spans="1:30" s="6" customFormat="1" x14ac:dyDescent="0.3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35"/>
      <c r="U535" s="135"/>
      <c r="V535" s="135"/>
      <c r="W535" s="135"/>
      <c r="X535" s="135"/>
      <c r="Y535" s="135"/>
      <c r="Z535" s="135"/>
      <c r="AA535" s="135"/>
      <c r="AB535" s="135"/>
      <c r="AC535" s="135"/>
      <c r="AD535" s="135"/>
    </row>
    <row r="536" spans="1:30" s="6" customFormat="1" x14ac:dyDescent="0.3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35"/>
      <c r="U536" s="135"/>
      <c r="V536" s="135"/>
      <c r="W536" s="135"/>
      <c r="X536" s="135"/>
      <c r="Y536" s="135"/>
      <c r="Z536" s="135"/>
      <c r="AA536" s="135"/>
      <c r="AB536" s="135"/>
      <c r="AC536" s="135"/>
      <c r="AD536" s="135"/>
    </row>
    <row r="537" spans="1:30" s="6" customFormat="1" x14ac:dyDescent="0.3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</row>
    <row r="538" spans="1:30" s="6" customFormat="1" x14ac:dyDescent="0.3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35"/>
      <c r="U538" s="135"/>
      <c r="V538" s="135"/>
      <c r="W538" s="135"/>
      <c r="X538" s="135"/>
      <c r="Y538" s="135"/>
      <c r="Z538" s="135"/>
      <c r="AA538" s="135"/>
      <c r="AB538" s="135"/>
      <c r="AC538" s="135"/>
      <c r="AD538" s="135"/>
    </row>
    <row r="539" spans="1:30" s="6" customFormat="1" x14ac:dyDescent="0.3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35"/>
      <c r="U539" s="135"/>
      <c r="V539" s="135"/>
      <c r="W539" s="135"/>
      <c r="X539" s="135"/>
      <c r="Y539" s="135"/>
      <c r="Z539" s="135"/>
      <c r="AA539" s="135"/>
      <c r="AB539" s="135"/>
      <c r="AC539" s="135"/>
      <c r="AD539" s="135"/>
    </row>
    <row r="540" spans="1:30" s="6" customFormat="1" x14ac:dyDescent="0.3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35"/>
      <c r="U540" s="135"/>
      <c r="V540" s="135"/>
      <c r="W540" s="135"/>
      <c r="X540" s="135"/>
      <c r="Y540" s="135"/>
      <c r="Z540" s="135"/>
      <c r="AA540" s="135"/>
      <c r="AB540" s="135"/>
      <c r="AC540" s="135"/>
      <c r="AD540" s="135"/>
    </row>
    <row r="541" spans="1:30" s="6" customFormat="1" x14ac:dyDescent="0.3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35"/>
      <c r="U541" s="135"/>
      <c r="V541" s="135"/>
      <c r="W541" s="135"/>
      <c r="X541" s="135"/>
      <c r="Y541" s="135"/>
      <c r="Z541" s="135"/>
      <c r="AA541" s="135"/>
      <c r="AB541" s="135"/>
      <c r="AC541" s="135"/>
      <c r="AD541" s="135"/>
    </row>
    <row r="542" spans="1:30" s="6" customFormat="1" x14ac:dyDescent="0.3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35"/>
      <c r="U542" s="135"/>
      <c r="V542" s="135"/>
      <c r="W542" s="135"/>
      <c r="X542" s="135"/>
      <c r="Y542" s="135"/>
      <c r="Z542" s="135"/>
      <c r="AA542" s="135"/>
      <c r="AB542" s="135"/>
      <c r="AC542" s="135"/>
      <c r="AD542" s="135"/>
    </row>
    <row r="543" spans="1:30" s="6" customFormat="1" x14ac:dyDescent="0.3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35"/>
      <c r="U543" s="135"/>
      <c r="V543" s="135"/>
      <c r="W543" s="135"/>
      <c r="X543" s="135"/>
      <c r="Y543" s="135"/>
      <c r="Z543" s="135"/>
      <c r="AA543" s="135"/>
      <c r="AB543" s="135"/>
      <c r="AC543" s="135"/>
      <c r="AD543" s="135"/>
    </row>
    <row r="544" spans="1:30" s="6" customFormat="1" x14ac:dyDescent="0.3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35"/>
      <c r="U544" s="135"/>
      <c r="V544" s="135"/>
      <c r="W544" s="135"/>
      <c r="X544" s="135"/>
      <c r="Y544" s="135"/>
      <c r="Z544" s="135"/>
      <c r="AA544" s="135"/>
      <c r="AB544" s="135"/>
      <c r="AC544" s="135"/>
      <c r="AD544" s="135"/>
    </row>
    <row r="545" spans="1:30" s="6" customFormat="1" x14ac:dyDescent="0.3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35"/>
      <c r="U545" s="135"/>
      <c r="V545" s="135"/>
      <c r="W545" s="135"/>
      <c r="X545" s="135"/>
      <c r="Y545" s="135"/>
      <c r="Z545" s="135"/>
      <c r="AA545" s="135"/>
      <c r="AB545" s="135"/>
      <c r="AC545" s="135"/>
      <c r="AD545" s="135"/>
    </row>
    <row r="546" spans="1:30" s="6" customFormat="1" x14ac:dyDescent="0.3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35"/>
      <c r="U546" s="135"/>
      <c r="V546" s="135"/>
      <c r="W546" s="135"/>
      <c r="X546" s="135"/>
      <c r="Y546" s="135"/>
      <c r="Z546" s="135"/>
      <c r="AA546" s="135"/>
      <c r="AB546" s="135"/>
      <c r="AC546" s="135"/>
      <c r="AD546" s="135"/>
    </row>
    <row r="547" spans="1:30" s="6" customFormat="1" x14ac:dyDescent="0.3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35"/>
      <c r="U547" s="135"/>
      <c r="V547" s="135"/>
      <c r="W547" s="135"/>
      <c r="X547" s="135"/>
      <c r="Y547" s="135"/>
      <c r="Z547" s="135"/>
      <c r="AA547" s="135"/>
      <c r="AB547" s="135"/>
      <c r="AC547" s="135"/>
      <c r="AD547" s="135"/>
    </row>
    <row r="548" spans="1:30" s="6" customFormat="1" x14ac:dyDescent="0.3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35"/>
      <c r="U548" s="135"/>
      <c r="V548" s="135"/>
      <c r="W548" s="135"/>
      <c r="X548" s="135"/>
      <c r="Y548" s="135"/>
      <c r="Z548" s="135"/>
      <c r="AA548" s="135"/>
      <c r="AB548" s="135"/>
      <c r="AC548" s="135"/>
      <c r="AD548" s="135"/>
    </row>
    <row r="549" spans="1:30" s="6" customFormat="1" x14ac:dyDescent="0.3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35"/>
      <c r="U549" s="135"/>
      <c r="V549" s="135"/>
      <c r="W549" s="135"/>
      <c r="X549" s="135"/>
      <c r="Y549" s="135"/>
      <c r="Z549" s="135"/>
      <c r="AA549" s="135"/>
      <c r="AB549" s="135"/>
      <c r="AC549" s="135"/>
      <c r="AD549" s="135"/>
    </row>
    <row r="550" spans="1:30" s="6" customFormat="1" x14ac:dyDescent="0.3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35"/>
      <c r="U550" s="135"/>
      <c r="V550" s="135"/>
      <c r="W550" s="135"/>
      <c r="X550" s="135"/>
      <c r="Y550" s="135"/>
      <c r="Z550" s="135"/>
      <c r="AA550" s="135"/>
      <c r="AB550" s="135"/>
      <c r="AC550" s="135"/>
      <c r="AD550" s="135"/>
    </row>
    <row r="551" spans="1:30" s="6" customFormat="1" x14ac:dyDescent="0.3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35"/>
      <c r="U551" s="135"/>
      <c r="V551" s="135"/>
      <c r="W551" s="135"/>
      <c r="X551" s="135"/>
      <c r="Y551" s="135"/>
      <c r="Z551" s="135"/>
      <c r="AA551" s="135"/>
      <c r="AB551" s="135"/>
      <c r="AC551" s="135"/>
      <c r="AD551" s="135"/>
    </row>
    <row r="552" spans="1:30" s="6" customFormat="1" x14ac:dyDescent="0.3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35"/>
      <c r="U552" s="135"/>
      <c r="V552" s="135"/>
      <c r="W552" s="135"/>
      <c r="X552" s="135"/>
      <c r="Y552" s="135"/>
      <c r="Z552" s="135"/>
      <c r="AA552" s="135"/>
      <c r="AB552" s="135"/>
      <c r="AC552" s="135"/>
      <c r="AD552" s="135"/>
    </row>
    <row r="553" spans="1:30" s="6" customFormat="1" x14ac:dyDescent="0.3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35"/>
      <c r="U553" s="135"/>
      <c r="V553" s="135"/>
      <c r="W553" s="135"/>
      <c r="X553" s="135"/>
      <c r="Y553" s="135"/>
      <c r="Z553" s="135"/>
      <c r="AA553" s="135"/>
      <c r="AB553" s="135"/>
      <c r="AC553" s="135"/>
      <c r="AD553" s="135"/>
    </row>
    <row r="554" spans="1:30" s="6" customFormat="1" x14ac:dyDescent="0.3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35"/>
      <c r="U554" s="135"/>
      <c r="V554" s="135"/>
      <c r="W554" s="135"/>
      <c r="X554" s="135"/>
      <c r="Y554" s="135"/>
      <c r="Z554" s="135"/>
      <c r="AA554" s="135"/>
      <c r="AB554" s="135"/>
      <c r="AC554" s="135"/>
      <c r="AD554" s="135"/>
    </row>
    <row r="555" spans="1:30" s="6" customFormat="1" x14ac:dyDescent="0.3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35"/>
      <c r="U555" s="135"/>
      <c r="V555" s="135"/>
      <c r="W555" s="135"/>
      <c r="X555" s="135"/>
      <c r="Y555" s="135"/>
      <c r="Z555" s="135"/>
      <c r="AA555" s="135"/>
      <c r="AB555" s="135"/>
      <c r="AC555" s="135"/>
      <c r="AD555" s="135"/>
    </row>
    <row r="556" spans="1:30" s="6" customFormat="1" x14ac:dyDescent="0.3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35"/>
      <c r="U556" s="135"/>
      <c r="V556" s="135"/>
      <c r="W556" s="135"/>
      <c r="X556" s="135"/>
      <c r="Y556" s="135"/>
      <c r="Z556" s="135"/>
      <c r="AA556" s="135"/>
      <c r="AB556" s="135"/>
      <c r="AC556" s="135"/>
      <c r="AD556" s="135"/>
    </row>
    <row r="557" spans="1:30" s="6" customFormat="1" x14ac:dyDescent="0.3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35"/>
      <c r="U557" s="135"/>
      <c r="V557" s="135"/>
      <c r="W557" s="135"/>
      <c r="X557" s="135"/>
      <c r="Y557" s="135"/>
      <c r="Z557" s="135"/>
      <c r="AA557" s="135"/>
      <c r="AB557" s="135"/>
      <c r="AC557" s="135"/>
      <c r="AD557" s="135"/>
    </row>
    <row r="558" spans="1:30" s="6" customFormat="1" x14ac:dyDescent="0.3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35"/>
      <c r="U558" s="135"/>
      <c r="V558" s="135"/>
      <c r="W558" s="135"/>
      <c r="X558" s="135"/>
      <c r="Y558" s="135"/>
      <c r="Z558" s="135"/>
      <c r="AA558" s="135"/>
      <c r="AB558" s="135"/>
      <c r="AC558" s="135"/>
      <c r="AD558" s="135"/>
    </row>
    <row r="559" spans="1:30" s="6" customFormat="1" x14ac:dyDescent="0.3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35"/>
      <c r="U559" s="135"/>
      <c r="V559" s="135"/>
      <c r="W559" s="135"/>
      <c r="X559" s="135"/>
      <c r="Y559" s="135"/>
      <c r="Z559" s="135"/>
      <c r="AA559" s="135"/>
      <c r="AB559" s="135"/>
      <c r="AC559" s="135"/>
      <c r="AD559" s="135"/>
    </row>
    <row r="560" spans="1:30" s="6" customFormat="1" x14ac:dyDescent="0.3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35"/>
      <c r="U560" s="135"/>
      <c r="V560" s="135"/>
      <c r="W560" s="135"/>
      <c r="X560" s="135"/>
      <c r="Y560" s="135"/>
      <c r="Z560" s="135"/>
      <c r="AA560" s="135"/>
      <c r="AB560" s="135"/>
      <c r="AC560" s="135"/>
      <c r="AD560" s="135"/>
    </row>
    <row r="561" spans="1:30" s="6" customFormat="1" x14ac:dyDescent="0.3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35"/>
      <c r="U561" s="135"/>
      <c r="V561" s="135"/>
      <c r="W561" s="135"/>
      <c r="X561" s="135"/>
      <c r="Y561" s="135"/>
      <c r="Z561" s="135"/>
      <c r="AA561" s="135"/>
      <c r="AB561" s="135"/>
      <c r="AC561" s="135"/>
      <c r="AD561" s="135"/>
    </row>
    <row r="562" spans="1:30" s="6" customFormat="1" x14ac:dyDescent="0.3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35"/>
      <c r="U562" s="135"/>
      <c r="V562" s="135"/>
      <c r="W562" s="135"/>
      <c r="X562" s="135"/>
      <c r="Y562" s="135"/>
      <c r="Z562" s="135"/>
      <c r="AA562" s="135"/>
      <c r="AB562" s="135"/>
      <c r="AC562" s="135"/>
      <c r="AD562" s="135"/>
    </row>
    <row r="563" spans="1:30" s="6" customFormat="1" x14ac:dyDescent="0.3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35"/>
      <c r="U563" s="135"/>
      <c r="V563" s="135"/>
      <c r="W563" s="135"/>
      <c r="X563" s="135"/>
      <c r="Y563" s="135"/>
      <c r="Z563" s="135"/>
      <c r="AA563" s="135"/>
      <c r="AB563" s="135"/>
      <c r="AC563" s="135"/>
      <c r="AD563" s="135"/>
    </row>
    <row r="564" spans="1:30" s="6" customFormat="1" x14ac:dyDescent="0.3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35"/>
      <c r="U564" s="135"/>
      <c r="V564" s="135"/>
      <c r="W564" s="135"/>
      <c r="X564" s="135"/>
      <c r="Y564" s="135"/>
      <c r="Z564" s="135"/>
      <c r="AA564" s="135"/>
      <c r="AB564" s="135"/>
      <c r="AC564" s="135"/>
      <c r="AD564" s="135"/>
    </row>
    <row r="565" spans="1:30" s="6" customFormat="1" x14ac:dyDescent="0.3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35"/>
      <c r="U565" s="135"/>
      <c r="V565" s="135"/>
      <c r="W565" s="135"/>
      <c r="X565" s="135"/>
      <c r="Y565" s="135"/>
      <c r="Z565" s="135"/>
      <c r="AA565" s="135"/>
      <c r="AB565" s="135"/>
      <c r="AC565" s="135"/>
      <c r="AD565" s="135"/>
    </row>
    <row r="566" spans="1:30" s="6" customFormat="1" x14ac:dyDescent="0.3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35"/>
      <c r="U566" s="135"/>
      <c r="V566" s="135"/>
      <c r="W566" s="135"/>
      <c r="X566" s="135"/>
      <c r="Y566" s="135"/>
      <c r="Z566" s="135"/>
      <c r="AA566" s="135"/>
      <c r="AB566" s="135"/>
      <c r="AC566" s="135"/>
      <c r="AD566" s="135"/>
    </row>
    <row r="567" spans="1:30" s="6" customFormat="1" x14ac:dyDescent="0.3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35"/>
      <c r="U567" s="135"/>
      <c r="V567" s="135"/>
      <c r="W567" s="135"/>
      <c r="X567" s="135"/>
      <c r="Y567" s="135"/>
      <c r="Z567" s="135"/>
      <c r="AA567" s="135"/>
      <c r="AB567" s="135"/>
      <c r="AC567" s="135"/>
      <c r="AD567" s="135"/>
    </row>
    <row r="568" spans="1:30" s="6" customFormat="1" x14ac:dyDescent="0.3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35"/>
      <c r="U568" s="135"/>
      <c r="V568" s="135"/>
      <c r="W568" s="135"/>
      <c r="X568" s="135"/>
      <c r="Y568" s="135"/>
      <c r="Z568" s="135"/>
      <c r="AA568" s="135"/>
      <c r="AB568" s="135"/>
      <c r="AC568" s="135"/>
      <c r="AD568" s="135"/>
    </row>
    <row r="569" spans="1:30" s="6" customFormat="1" x14ac:dyDescent="0.3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35"/>
      <c r="U569" s="135"/>
      <c r="V569" s="135"/>
      <c r="W569" s="135"/>
      <c r="X569" s="135"/>
      <c r="Y569" s="135"/>
      <c r="Z569" s="135"/>
      <c r="AA569" s="135"/>
      <c r="AB569" s="135"/>
      <c r="AC569" s="135"/>
      <c r="AD569" s="135"/>
    </row>
    <row r="570" spans="1:30" s="6" customFormat="1" x14ac:dyDescent="0.3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35"/>
      <c r="U570" s="135"/>
      <c r="V570" s="135"/>
      <c r="W570" s="135"/>
      <c r="X570" s="135"/>
      <c r="Y570" s="135"/>
      <c r="Z570" s="135"/>
      <c r="AA570" s="135"/>
      <c r="AB570" s="135"/>
      <c r="AC570" s="135"/>
      <c r="AD570" s="135"/>
    </row>
    <row r="571" spans="1:30" s="6" customFormat="1" x14ac:dyDescent="0.3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35"/>
      <c r="U571" s="135"/>
      <c r="V571" s="135"/>
      <c r="W571" s="135"/>
      <c r="X571" s="135"/>
      <c r="Y571" s="135"/>
      <c r="Z571" s="135"/>
      <c r="AA571" s="135"/>
      <c r="AB571" s="135"/>
      <c r="AC571" s="135"/>
      <c r="AD571" s="135"/>
    </row>
    <row r="572" spans="1:30" s="6" customFormat="1" x14ac:dyDescent="0.3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35"/>
      <c r="U572" s="135"/>
      <c r="V572" s="135"/>
      <c r="W572" s="135"/>
      <c r="X572" s="135"/>
      <c r="Y572" s="135"/>
      <c r="Z572" s="135"/>
      <c r="AA572" s="135"/>
      <c r="AB572" s="135"/>
      <c r="AC572" s="135"/>
      <c r="AD572" s="135"/>
    </row>
    <row r="573" spans="1:30" s="6" customFormat="1" x14ac:dyDescent="0.3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35"/>
      <c r="U573" s="135"/>
      <c r="V573" s="135"/>
      <c r="W573" s="135"/>
      <c r="X573" s="135"/>
      <c r="Y573" s="135"/>
      <c r="Z573" s="135"/>
      <c r="AA573" s="135"/>
      <c r="AB573" s="135"/>
      <c r="AC573" s="135"/>
      <c r="AD573" s="135"/>
    </row>
    <row r="574" spans="1:30" s="6" customFormat="1" x14ac:dyDescent="0.3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35"/>
      <c r="U574" s="135"/>
      <c r="V574" s="135"/>
      <c r="W574" s="135"/>
      <c r="X574" s="135"/>
      <c r="Y574" s="135"/>
      <c r="Z574" s="135"/>
      <c r="AA574" s="135"/>
      <c r="AB574" s="135"/>
      <c r="AC574" s="135"/>
      <c r="AD574" s="135"/>
    </row>
    <row r="575" spans="1:30" s="6" customFormat="1" x14ac:dyDescent="0.3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35"/>
      <c r="U575" s="135"/>
      <c r="V575" s="135"/>
      <c r="W575" s="135"/>
      <c r="X575" s="135"/>
      <c r="Y575" s="135"/>
      <c r="Z575" s="135"/>
      <c r="AA575" s="135"/>
      <c r="AB575" s="135"/>
      <c r="AC575" s="135"/>
      <c r="AD575" s="135"/>
    </row>
    <row r="576" spans="1:30" s="6" customFormat="1" x14ac:dyDescent="0.3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35"/>
      <c r="U576" s="135"/>
      <c r="V576" s="135"/>
      <c r="W576" s="135"/>
      <c r="X576" s="135"/>
      <c r="Y576" s="135"/>
      <c r="Z576" s="135"/>
      <c r="AA576" s="135"/>
      <c r="AB576" s="135"/>
      <c r="AC576" s="135"/>
      <c r="AD576" s="135"/>
    </row>
    <row r="577" spans="1:30" s="6" customFormat="1" x14ac:dyDescent="0.3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35"/>
      <c r="U577" s="135"/>
      <c r="V577" s="135"/>
      <c r="W577" s="135"/>
      <c r="X577" s="135"/>
      <c r="Y577" s="135"/>
      <c r="Z577" s="135"/>
      <c r="AA577" s="135"/>
      <c r="AB577" s="135"/>
      <c r="AC577" s="135"/>
      <c r="AD577" s="135"/>
    </row>
    <row r="578" spans="1:30" s="6" customFormat="1" x14ac:dyDescent="0.3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35"/>
      <c r="U578" s="135"/>
      <c r="V578" s="135"/>
      <c r="W578" s="135"/>
      <c r="X578" s="135"/>
      <c r="Y578" s="135"/>
      <c r="Z578" s="135"/>
      <c r="AA578" s="135"/>
      <c r="AB578" s="135"/>
      <c r="AC578" s="135"/>
      <c r="AD578" s="135"/>
    </row>
    <row r="579" spans="1:30" s="6" customFormat="1" x14ac:dyDescent="0.3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35"/>
      <c r="U579" s="135"/>
      <c r="V579" s="135"/>
      <c r="W579" s="135"/>
      <c r="X579" s="135"/>
      <c r="Y579" s="135"/>
      <c r="Z579" s="135"/>
      <c r="AA579" s="135"/>
      <c r="AB579" s="135"/>
      <c r="AC579" s="135"/>
      <c r="AD579" s="135"/>
    </row>
    <row r="580" spans="1:30" s="6" customFormat="1" x14ac:dyDescent="0.3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35"/>
      <c r="U580" s="135"/>
      <c r="V580" s="135"/>
      <c r="W580" s="135"/>
      <c r="X580" s="135"/>
      <c r="Y580" s="135"/>
      <c r="Z580" s="135"/>
      <c r="AA580" s="135"/>
      <c r="AB580" s="135"/>
      <c r="AC580" s="135"/>
      <c r="AD580" s="135"/>
    </row>
    <row r="581" spans="1:30" s="6" customFormat="1" x14ac:dyDescent="0.3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35"/>
      <c r="U581" s="135"/>
      <c r="V581" s="135"/>
      <c r="W581" s="135"/>
      <c r="X581" s="135"/>
      <c r="Y581" s="135"/>
      <c r="Z581" s="135"/>
      <c r="AA581" s="135"/>
      <c r="AB581" s="135"/>
      <c r="AC581" s="135"/>
      <c r="AD581" s="135"/>
    </row>
    <row r="582" spans="1:30" s="6" customFormat="1" x14ac:dyDescent="0.3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35"/>
      <c r="U582" s="135"/>
      <c r="V582" s="135"/>
      <c r="W582" s="135"/>
      <c r="X582" s="135"/>
      <c r="Y582" s="135"/>
      <c r="Z582" s="135"/>
      <c r="AA582" s="135"/>
      <c r="AB582" s="135"/>
      <c r="AC582" s="135"/>
      <c r="AD582" s="135"/>
    </row>
    <row r="583" spans="1:30" s="6" customFormat="1" x14ac:dyDescent="0.3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35"/>
      <c r="U583" s="135"/>
      <c r="V583" s="135"/>
      <c r="W583" s="135"/>
      <c r="X583" s="135"/>
      <c r="Y583" s="135"/>
      <c r="Z583" s="135"/>
      <c r="AA583" s="135"/>
      <c r="AB583" s="135"/>
      <c r="AC583" s="135"/>
      <c r="AD583" s="135"/>
    </row>
    <row r="584" spans="1:30" s="6" customFormat="1" x14ac:dyDescent="0.3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35"/>
      <c r="U584" s="135"/>
      <c r="V584" s="135"/>
      <c r="W584" s="135"/>
      <c r="X584" s="135"/>
      <c r="Y584" s="135"/>
      <c r="Z584" s="135"/>
      <c r="AA584" s="135"/>
      <c r="AB584" s="135"/>
      <c r="AC584" s="135"/>
      <c r="AD584" s="135"/>
    </row>
    <row r="585" spans="1:30" s="6" customFormat="1" x14ac:dyDescent="0.3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35"/>
      <c r="U585" s="135"/>
      <c r="V585" s="135"/>
      <c r="W585" s="135"/>
      <c r="X585" s="135"/>
      <c r="Y585" s="135"/>
      <c r="Z585" s="135"/>
      <c r="AA585" s="135"/>
      <c r="AB585" s="135"/>
      <c r="AC585" s="135"/>
      <c r="AD585" s="135"/>
    </row>
    <row r="586" spans="1:30" s="6" customFormat="1" x14ac:dyDescent="0.3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35"/>
      <c r="U586" s="135"/>
      <c r="V586" s="135"/>
      <c r="W586" s="135"/>
      <c r="X586" s="135"/>
      <c r="Y586" s="135"/>
      <c r="Z586" s="135"/>
      <c r="AA586" s="135"/>
      <c r="AB586" s="135"/>
      <c r="AC586" s="135"/>
      <c r="AD586" s="135"/>
    </row>
    <row r="587" spans="1:30" s="6" customFormat="1" x14ac:dyDescent="0.3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35"/>
      <c r="U587" s="135"/>
      <c r="V587" s="135"/>
      <c r="W587" s="135"/>
      <c r="X587" s="135"/>
      <c r="Y587" s="135"/>
      <c r="Z587" s="135"/>
      <c r="AA587" s="135"/>
      <c r="AB587" s="135"/>
      <c r="AC587" s="135"/>
      <c r="AD587" s="135"/>
    </row>
    <row r="588" spans="1:30" s="6" customFormat="1" x14ac:dyDescent="0.3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35"/>
      <c r="U588" s="135"/>
      <c r="V588" s="135"/>
      <c r="W588" s="135"/>
      <c r="X588" s="135"/>
      <c r="Y588" s="135"/>
      <c r="Z588" s="135"/>
      <c r="AA588" s="135"/>
      <c r="AB588" s="135"/>
      <c r="AC588" s="135"/>
      <c r="AD588" s="135"/>
    </row>
    <row r="589" spans="1:30" s="6" customFormat="1" x14ac:dyDescent="0.3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35"/>
      <c r="U589" s="135"/>
      <c r="V589" s="135"/>
      <c r="W589" s="135"/>
      <c r="X589" s="135"/>
      <c r="Y589" s="135"/>
      <c r="Z589" s="135"/>
      <c r="AA589" s="135"/>
      <c r="AB589" s="135"/>
      <c r="AC589" s="135"/>
      <c r="AD589" s="135"/>
    </row>
    <row r="590" spans="1:30" s="6" customFormat="1" x14ac:dyDescent="0.3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35"/>
      <c r="U590" s="135"/>
      <c r="V590" s="135"/>
      <c r="W590" s="135"/>
      <c r="X590" s="135"/>
      <c r="Y590" s="135"/>
      <c r="Z590" s="135"/>
      <c r="AA590" s="135"/>
      <c r="AB590" s="135"/>
      <c r="AC590" s="135"/>
      <c r="AD590" s="135"/>
    </row>
    <row r="591" spans="1:30" s="6" customFormat="1" x14ac:dyDescent="0.3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</row>
    <row r="592" spans="1:30" s="6" customFormat="1" x14ac:dyDescent="0.3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35"/>
      <c r="U592" s="135"/>
      <c r="V592" s="135"/>
      <c r="W592" s="135"/>
      <c r="X592" s="135"/>
      <c r="Y592" s="135"/>
      <c r="Z592" s="135"/>
      <c r="AA592" s="135"/>
      <c r="AB592" s="135"/>
      <c r="AC592" s="135"/>
      <c r="AD592" s="135"/>
    </row>
    <row r="593" spans="1:30" s="6" customFormat="1" x14ac:dyDescent="0.3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35"/>
      <c r="U593" s="135"/>
      <c r="V593" s="135"/>
      <c r="W593" s="135"/>
      <c r="X593" s="135"/>
      <c r="Y593" s="135"/>
      <c r="Z593" s="135"/>
      <c r="AA593" s="135"/>
      <c r="AB593" s="135"/>
      <c r="AC593" s="135"/>
      <c r="AD593" s="135"/>
    </row>
    <row r="594" spans="1:30" s="6" customFormat="1" x14ac:dyDescent="0.3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35"/>
      <c r="U594" s="135"/>
      <c r="V594" s="135"/>
      <c r="W594" s="135"/>
      <c r="X594" s="135"/>
      <c r="Y594" s="135"/>
      <c r="Z594" s="135"/>
      <c r="AA594" s="135"/>
      <c r="AB594" s="135"/>
      <c r="AC594" s="135"/>
      <c r="AD594" s="135"/>
    </row>
    <row r="595" spans="1:30" s="6" customFormat="1" x14ac:dyDescent="0.3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35"/>
      <c r="U595" s="135"/>
      <c r="V595" s="135"/>
      <c r="W595" s="135"/>
      <c r="X595" s="135"/>
      <c r="Y595" s="135"/>
      <c r="Z595" s="135"/>
      <c r="AA595" s="135"/>
      <c r="AB595" s="135"/>
      <c r="AC595" s="135"/>
      <c r="AD595" s="135"/>
    </row>
    <row r="596" spans="1:30" s="6" customFormat="1" x14ac:dyDescent="0.3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35"/>
      <c r="U596" s="135"/>
      <c r="V596" s="135"/>
      <c r="W596" s="135"/>
      <c r="X596" s="135"/>
      <c r="Y596" s="135"/>
      <c r="Z596" s="135"/>
      <c r="AA596" s="135"/>
      <c r="AB596" s="135"/>
      <c r="AC596" s="135"/>
      <c r="AD596" s="135"/>
    </row>
    <row r="597" spans="1:30" s="6" customFormat="1" x14ac:dyDescent="0.3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35"/>
      <c r="U597" s="135"/>
      <c r="V597" s="135"/>
      <c r="W597" s="135"/>
      <c r="X597" s="135"/>
      <c r="Y597" s="135"/>
      <c r="Z597" s="135"/>
      <c r="AA597" s="135"/>
      <c r="AB597" s="135"/>
      <c r="AC597" s="135"/>
      <c r="AD597" s="135"/>
    </row>
    <row r="598" spans="1:30" s="6" customFormat="1" x14ac:dyDescent="0.3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35"/>
      <c r="U598" s="135"/>
      <c r="V598" s="135"/>
      <c r="W598" s="135"/>
      <c r="X598" s="135"/>
      <c r="Y598" s="135"/>
      <c r="Z598" s="135"/>
      <c r="AA598" s="135"/>
      <c r="AB598" s="135"/>
      <c r="AC598" s="135"/>
      <c r="AD598" s="135"/>
    </row>
    <row r="599" spans="1:30" s="6" customFormat="1" x14ac:dyDescent="0.3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35"/>
      <c r="U599" s="135"/>
      <c r="V599" s="135"/>
      <c r="W599" s="135"/>
      <c r="X599" s="135"/>
      <c r="Y599" s="135"/>
      <c r="Z599" s="135"/>
      <c r="AA599" s="135"/>
      <c r="AB599" s="135"/>
      <c r="AC599" s="135"/>
      <c r="AD599" s="135"/>
    </row>
    <row r="600" spans="1:30" s="6" customFormat="1" x14ac:dyDescent="0.3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35"/>
      <c r="U600" s="135"/>
      <c r="V600" s="135"/>
      <c r="W600" s="135"/>
      <c r="X600" s="135"/>
      <c r="Y600" s="135"/>
      <c r="Z600" s="135"/>
      <c r="AA600" s="135"/>
      <c r="AB600" s="135"/>
      <c r="AC600" s="135"/>
      <c r="AD600" s="135"/>
    </row>
    <row r="601" spans="1:30" s="6" customFormat="1" x14ac:dyDescent="0.3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35"/>
      <c r="U601" s="135"/>
      <c r="V601" s="135"/>
      <c r="W601" s="135"/>
      <c r="X601" s="135"/>
      <c r="Y601" s="135"/>
      <c r="Z601" s="135"/>
      <c r="AA601" s="135"/>
      <c r="AB601" s="135"/>
      <c r="AC601" s="135"/>
      <c r="AD601" s="135"/>
    </row>
    <row r="602" spans="1:30" s="6" customFormat="1" x14ac:dyDescent="0.3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35"/>
      <c r="U602" s="135"/>
      <c r="V602" s="135"/>
      <c r="W602" s="135"/>
      <c r="X602" s="135"/>
      <c r="Y602" s="135"/>
      <c r="Z602" s="135"/>
      <c r="AA602" s="135"/>
      <c r="AB602" s="135"/>
      <c r="AC602" s="135"/>
      <c r="AD602" s="135"/>
    </row>
    <row r="603" spans="1:30" s="6" customFormat="1" x14ac:dyDescent="0.3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35"/>
      <c r="U603" s="135"/>
      <c r="V603" s="135"/>
      <c r="W603" s="135"/>
      <c r="X603" s="135"/>
      <c r="Y603" s="135"/>
      <c r="Z603" s="135"/>
      <c r="AA603" s="135"/>
      <c r="AB603" s="135"/>
      <c r="AC603" s="135"/>
      <c r="AD603" s="135"/>
    </row>
    <row r="604" spans="1:30" s="6" customFormat="1" x14ac:dyDescent="0.3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35"/>
      <c r="U604" s="135"/>
      <c r="V604" s="135"/>
      <c r="W604" s="135"/>
      <c r="X604" s="135"/>
      <c r="Y604" s="135"/>
      <c r="Z604" s="135"/>
      <c r="AA604" s="135"/>
      <c r="AB604" s="135"/>
      <c r="AC604" s="135"/>
      <c r="AD604" s="135"/>
    </row>
    <row r="605" spans="1:30" s="6" customFormat="1" x14ac:dyDescent="0.3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35"/>
      <c r="U605" s="135"/>
      <c r="V605" s="135"/>
      <c r="W605" s="135"/>
      <c r="X605" s="135"/>
      <c r="Y605" s="135"/>
      <c r="Z605" s="135"/>
      <c r="AA605" s="135"/>
      <c r="AB605" s="135"/>
      <c r="AC605" s="135"/>
      <c r="AD605" s="135"/>
    </row>
    <row r="606" spans="1:30" s="6" customFormat="1" x14ac:dyDescent="0.3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35"/>
      <c r="U606" s="135"/>
      <c r="V606" s="135"/>
      <c r="W606" s="135"/>
      <c r="X606" s="135"/>
      <c r="Y606" s="135"/>
      <c r="Z606" s="135"/>
      <c r="AA606" s="135"/>
      <c r="AB606" s="135"/>
      <c r="AC606" s="135"/>
      <c r="AD606" s="135"/>
    </row>
    <row r="607" spans="1:30" s="6" customFormat="1" x14ac:dyDescent="0.3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35"/>
      <c r="U607" s="135"/>
      <c r="V607" s="135"/>
      <c r="W607" s="135"/>
      <c r="X607" s="135"/>
      <c r="Y607" s="135"/>
      <c r="Z607" s="135"/>
      <c r="AA607" s="135"/>
      <c r="AB607" s="135"/>
      <c r="AC607" s="135"/>
      <c r="AD607" s="135"/>
    </row>
    <row r="608" spans="1:30" s="6" customFormat="1" x14ac:dyDescent="0.3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35"/>
      <c r="U608" s="135"/>
      <c r="V608" s="135"/>
      <c r="W608" s="135"/>
      <c r="X608" s="135"/>
      <c r="Y608" s="135"/>
      <c r="Z608" s="135"/>
      <c r="AA608" s="135"/>
      <c r="AB608" s="135"/>
      <c r="AC608" s="135"/>
      <c r="AD608" s="135"/>
    </row>
    <row r="609" spans="1:30" s="6" customFormat="1" x14ac:dyDescent="0.3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35"/>
      <c r="U609" s="135"/>
      <c r="V609" s="135"/>
      <c r="W609" s="135"/>
      <c r="X609" s="135"/>
      <c r="Y609" s="135"/>
      <c r="Z609" s="135"/>
      <c r="AA609" s="135"/>
      <c r="AB609" s="135"/>
      <c r="AC609" s="135"/>
      <c r="AD609" s="135"/>
    </row>
    <row r="610" spans="1:30" s="6" customFormat="1" x14ac:dyDescent="0.3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35"/>
      <c r="U610" s="135"/>
      <c r="V610" s="135"/>
      <c r="W610" s="135"/>
      <c r="X610" s="135"/>
      <c r="Y610" s="135"/>
      <c r="Z610" s="135"/>
      <c r="AA610" s="135"/>
      <c r="AB610" s="135"/>
      <c r="AC610" s="135"/>
      <c r="AD610" s="135"/>
    </row>
    <row r="611" spans="1:30" s="6" customFormat="1" x14ac:dyDescent="0.3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35"/>
      <c r="U611" s="135"/>
      <c r="V611" s="135"/>
      <c r="W611" s="135"/>
      <c r="X611" s="135"/>
      <c r="Y611" s="135"/>
      <c r="Z611" s="135"/>
      <c r="AA611" s="135"/>
      <c r="AB611" s="135"/>
      <c r="AC611" s="135"/>
      <c r="AD611" s="135"/>
    </row>
    <row r="612" spans="1:30" s="6" customFormat="1" x14ac:dyDescent="0.3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35"/>
      <c r="U612" s="135"/>
      <c r="V612" s="135"/>
      <c r="W612" s="135"/>
      <c r="X612" s="135"/>
      <c r="Y612" s="135"/>
      <c r="Z612" s="135"/>
      <c r="AA612" s="135"/>
      <c r="AB612" s="135"/>
      <c r="AC612" s="135"/>
      <c r="AD612" s="135"/>
    </row>
    <row r="613" spans="1:30" s="6" customFormat="1" x14ac:dyDescent="0.3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35"/>
      <c r="U613" s="135"/>
      <c r="V613" s="135"/>
      <c r="W613" s="135"/>
      <c r="X613" s="135"/>
      <c r="Y613" s="135"/>
      <c r="Z613" s="135"/>
      <c r="AA613" s="135"/>
      <c r="AB613" s="135"/>
      <c r="AC613" s="135"/>
      <c r="AD613" s="135"/>
    </row>
    <row r="614" spans="1:30" s="6" customFormat="1" x14ac:dyDescent="0.3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35"/>
      <c r="U614" s="135"/>
      <c r="V614" s="135"/>
      <c r="W614" s="135"/>
      <c r="X614" s="135"/>
      <c r="Y614" s="135"/>
      <c r="Z614" s="135"/>
      <c r="AA614" s="135"/>
      <c r="AB614" s="135"/>
      <c r="AC614" s="135"/>
      <c r="AD614" s="135"/>
    </row>
    <row r="615" spans="1:30" s="6" customFormat="1" x14ac:dyDescent="0.3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35"/>
      <c r="U615" s="135"/>
      <c r="V615" s="135"/>
      <c r="W615" s="135"/>
      <c r="X615" s="135"/>
      <c r="Y615" s="135"/>
      <c r="Z615" s="135"/>
      <c r="AA615" s="135"/>
      <c r="AB615" s="135"/>
      <c r="AC615" s="135"/>
      <c r="AD615" s="135"/>
    </row>
    <row r="616" spans="1:30" s="6" customFormat="1" x14ac:dyDescent="0.3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35"/>
      <c r="U616" s="135"/>
      <c r="V616" s="135"/>
      <c r="W616" s="135"/>
      <c r="X616" s="135"/>
      <c r="Y616" s="135"/>
      <c r="Z616" s="135"/>
      <c r="AA616" s="135"/>
      <c r="AB616" s="135"/>
      <c r="AC616" s="135"/>
      <c r="AD616" s="135"/>
    </row>
    <row r="617" spans="1:30" s="6" customFormat="1" x14ac:dyDescent="0.3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35"/>
      <c r="U617" s="135"/>
      <c r="V617" s="135"/>
      <c r="W617" s="135"/>
      <c r="X617" s="135"/>
      <c r="Y617" s="135"/>
      <c r="Z617" s="135"/>
      <c r="AA617" s="135"/>
      <c r="AB617" s="135"/>
      <c r="AC617" s="135"/>
      <c r="AD617" s="135"/>
    </row>
    <row r="618" spans="1:30" s="6" customFormat="1" x14ac:dyDescent="0.3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35"/>
      <c r="U618" s="135"/>
      <c r="V618" s="135"/>
      <c r="W618" s="135"/>
      <c r="X618" s="135"/>
      <c r="Y618" s="135"/>
      <c r="Z618" s="135"/>
      <c r="AA618" s="135"/>
      <c r="AB618" s="135"/>
      <c r="AC618" s="135"/>
      <c r="AD618" s="135"/>
    </row>
    <row r="619" spans="1:30" s="6" customFormat="1" x14ac:dyDescent="0.3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35"/>
      <c r="U619" s="135"/>
      <c r="V619" s="135"/>
      <c r="W619" s="135"/>
      <c r="X619" s="135"/>
      <c r="Y619" s="135"/>
      <c r="Z619" s="135"/>
      <c r="AA619" s="135"/>
      <c r="AB619" s="135"/>
      <c r="AC619" s="135"/>
      <c r="AD619" s="135"/>
    </row>
    <row r="620" spans="1:30" s="6" customFormat="1" x14ac:dyDescent="0.3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35"/>
      <c r="U620" s="135"/>
      <c r="V620" s="135"/>
      <c r="W620" s="135"/>
      <c r="X620" s="135"/>
      <c r="Y620" s="135"/>
      <c r="Z620" s="135"/>
      <c r="AA620" s="135"/>
      <c r="AB620" s="135"/>
      <c r="AC620" s="135"/>
      <c r="AD620" s="135"/>
    </row>
    <row r="621" spans="1:30" s="6" customFormat="1" x14ac:dyDescent="0.3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35"/>
      <c r="U621" s="135"/>
      <c r="V621" s="135"/>
      <c r="W621" s="135"/>
      <c r="X621" s="135"/>
      <c r="Y621" s="135"/>
      <c r="Z621" s="135"/>
      <c r="AA621" s="135"/>
      <c r="AB621" s="135"/>
      <c r="AC621" s="135"/>
      <c r="AD621" s="135"/>
    </row>
    <row r="622" spans="1:30" s="6" customFormat="1" x14ac:dyDescent="0.3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35"/>
      <c r="U622" s="135"/>
      <c r="V622" s="135"/>
      <c r="W622" s="135"/>
      <c r="X622" s="135"/>
      <c r="Y622" s="135"/>
      <c r="Z622" s="135"/>
      <c r="AA622" s="135"/>
      <c r="AB622" s="135"/>
      <c r="AC622" s="135"/>
      <c r="AD622" s="135"/>
    </row>
    <row r="623" spans="1:30" s="6" customFormat="1" x14ac:dyDescent="0.3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35"/>
      <c r="U623" s="135"/>
      <c r="V623" s="135"/>
      <c r="W623" s="135"/>
      <c r="X623" s="135"/>
      <c r="Y623" s="135"/>
      <c r="Z623" s="135"/>
      <c r="AA623" s="135"/>
      <c r="AB623" s="135"/>
      <c r="AC623" s="135"/>
      <c r="AD623" s="135"/>
    </row>
    <row r="624" spans="1:30" s="6" customFormat="1" x14ac:dyDescent="0.3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35"/>
      <c r="U624" s="135"/>
      <c r="V624" s="135"/>
      <c r="W624" s="135"/>
      <c r="X624" s="135"/>
      <c r="Y624" s="135"/>
      <c r="Z624" s="135"/>
      <c r="AA624" s="135"/>
      <c r="AB624" s="135"/>
      <c r="AC624" s="135"/>
      <c r="AD624" s="135"/>
    </row>
    <row r="625" spans="1:30" s="6" customFormat="1" x14ac:dyDescent="0.3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35"/>
      <c r="U625" s="135"/>
      <c r="V625" s="135"/>
      <c r="W625" s="135"/>
      <c r="X625" s="135"/>
      <c r="Y625" s="135"/>
      <c r="Z625" s="135"/>
      <c r="AA625" s="135"/>
      <c r="AB625" s="135"/>
      <c r="AC625" s="135"/>
      <c r="AD625" s="135"/>
    </row>
    <row r="626" spans="1:30" s="6" customFormat="1" x14ac:dyDescent="0.3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35"/>
      <c r="U626" s="135"/>
      <c r="V626" s="135"/>
      <c r="W626" s="135"/>
      <c r="X626" s="135"/>
      <c r="Y626" s="135"/>
      <c r="Z626" s="135"/>
      <c r="AA626" s="135"/>
      <c r="AB626" s="135"/>
      <c r="AC626" s="135"/>
      <c r="AD626" s="135"/>
    </row>
    <row r="627" spans="1:30" s="6" customFormat="1" x14ac:dyDescent="0.3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35"/>
      <c r="U627" s="135"/>
      <c r="V627" s="135"/>
      <c r="W627" s="135"/>
      <c r="X627" s="135"/>
      <c r="Y627" s="135"/>
      <c r="Z627" s="135"/>
      <c r="AA627" s="135"/>
      <c r="AB627" s="135"/>
      <c r="AC627" s="135"/>
      <c r="AD627" s="135"/>
    </row>
    <row r="628" spans="1:30" s="6" customFormat="1" x14ac:dyDescent="0.3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35"/>
      <c r="U628" s="135"/>
      <c r="V628" s="135"/>
      <c r="W628" s="135"/>
      <c r="X628" s="135"/>
      <c r="Y628" s="135"/>
      <c r="Z628" s="135"/>
      <c r="AA628" s="135"/>
      <c r="AB628" s="135"/>
      <c r="AC628" s="135"/>
      <c r="AD628" s="135"/>
    </row>
    <row r="629" spans="1:30" s="6" customFormat="1" x14ac:dyDescent="0.3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35"/>
      <c r="U629" s="135"/>
      <c r="V629" s="135"/>
      <c r="W629" s="135"/>
      <c r="X629" s="135"/>
      <c r="Y629" s="135"/>
      <c r="Z629" s="135"/>
      <c r="AA629" s="135"/>
      <c r="AB629" s="135"/>
      <c r="AC629" s="135"/>
      <c r="AD629" s="135"/>
    </row>
    <row r="630" spans="1:30" s="6" customFormat="1" x14ac:dyDescent="0.3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35"/>
      <c r="U630" s="135"/>
      <c r="V630" s="135"/>
      <c r="W630" s="135"/>
      <c r="X630" s="135"/>
      <c r="Y630" s="135"/>
      <c r="Z630" s="135"/>
      <c r="AA630" s="135"/>
      <c r="AB630" s="135"/>
      <c r="AC630" s="135"/>
      <c r="AD630" s="135"/>
    </row>
    <row r="631" spans="1:30" s="6" customFormat="1" x14ac:dyDescent="0.3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35"/>
      <c r="U631" s="135"/>
      <c r="V631" s="135"/>
      <c r="W631" s="135"/>
      <c r="X631" s="135"/>
      <c r="Y631" s="135"/>
      <c r="Z631" s="135"/>
      <c r="AA631" s="135"/>
      <c r="AB631" s="135"/>
      <c r="AC631" s="135"/>
      <c r="AD631" s="135"/>
    </row>
    <row r="632" spans="1:30" s="6" customFormat="1" x14ac:dyDescent="0.3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35"/>
      <c r="U632" s="135"/>
      <c r="V632" s="135"/>
      <c r="W632" s="135"/>
      <c r="X632" s="135"/>
      <c r="Y632" s="135"/>
      <c r="Z632" s="135"/>
      <c r="AA632" s="135"/>
      <c r="AB632" s="135"/>
      <c r="AC632" s="135"/>
      <c r="AD632" s="135"/>
    </row>
    <row r="633" spans="1:30" s="6" customFormat="1" x14ac:dyDescent="0.3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35"/>
      <c r="U633" s="135"/>
      <c r="V633" s="135"/>
      <c r="W633" s="135"/>
      <c r="X633" s="135"/>
      <c r="Y633" s="135"/>
      <c r="Z633" s="135"/>
      <c r="AA633" s="135"/>
      <c r="AB633" s="135"/>
      <c r="AC633" s="135"/>
      <c r="AD633" s="135"/>
    </row>
    <row r="634" spans="1:30" s="6" customFormat="1" x14ac:dyDescent="0.3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35"/>
      <c r="U634" s="135"/>
      <c r="V634" s="135"/>
      <c r="W634" s="135"/>
      <c r="X634" s="135"/>
      <c r="Y634" s="135"/>
      <c r="Z634" s="135"/>
      <c r="AA634" s="135"/>
      <c r="AB634" s="135"/>
      <c r="AC634" s="135"/>
      <c r="AD634" s="135"/>
    </row>
    <row r="635" spans="1:30" s="6" customFormat="1" x14ac:dyDescent="0.3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35"/>
      <c r="U635" s="135"/>
      <c r="V635" s="135"/>
      <c r="W635" s="135"/>
      <c r="X635" s="135"/>
      <c r="Y635" s="135"/>
      <c r="Z635" s="135"/>
      <c r="AA635" s="135"/>
      <c r="AB635" s="135"/>
      <c r="AC635" s="135"/>
      <c r="AD635" s="135"/>
    </row>
    <row r="636" spans="1:30" s="6" customFormat="1" x14ac:dyDescent="0.3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35"/>
      <c r="U636" s="135"/>
      <c r="V636" s="135"/>
      <c r="W636" s="135"/>
      <c r="X636" s="135"/>
      <c r="Y636" s="135"/>
      <c r="Z636" s="135"/>
      <c r="AA636" s="135"/>
      <c r="AB636" s="135"/>
      <c r="AC636" s="135"/>
      <c r="AD636" s="135"/>
    </row>
    <row r="637" spans="1:30" s="6" customFormat="1" x14ac:dyDescent="0.3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35"/>
      <c r="U637" s="135"/>
      <c r="V637" s="135"/>
      <c r="W637" s="135"/>
      <c r="X637" s="135"/>
      <c r="Y637" s="135"/>
      <c r="Z637" s="135"/>
      <c r="AA637" s="135"/>
      <c r="AB637" s="135"/>
      <c r="AC637" s="135"/>
      <c r="AD637" s="135"/>
    </row>
    <row r="638" spans="1:30" s="6" customFormat="1" x14ac:dyDescent="0.3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35"/>
      <c r="U638" s="135"/>
      <c r="V638" s="135"/>
      <c r="W638" s="135"/>
      <c r="X638" s="135"/>
      <c r="Y638" s="135"/>
      <c r="Z638" s="135"/>
      <c r="AA638" s="135"/>
      <c r="AB638" s="135"/>
      <c r="AC638" s="135"/>
      <c r="AD638" s="135"/>
    </row>
    <row r="639" spans="1:30" s="6" customFormat="1" x14ac:dyDescent="0.3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35"/>
      <c r="U639" s="135"/>
      <c r="V639" s="135"/>
      <c r="W639" s="135"/>
      <c r="X639" s="135"/>
      <c r="Y639" s="135"/>
      <c r="Z639" s="135"/>
      <c r="AA639" s="135"/>
      <c r="AB639" s="135"/>
      <c r="AC639" s="135"/>
      <c r="AD639" s="135"/>
    </row>
    <row r="640" spans="1:30" s="6" customFormat="1" x14ac:dyDescent="0.3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35"/>
      <c r="U640" s="135"/>
      <c r="V640" s="135"/>
      <c r="W640" s="135"/>
      <c r="X640" s="135"/>
      <c r="Y640" s="135"/>
      <c r="Z640" s="135"/>
      <c r="AA640" s="135"/>
      <c r="AB640" s="135"/>
      <c r="AC640" s="135"/>
      <c r="AD640" s="135"/>
    </row>
    <row r="641" spans="1:30" s="6" customFormat="1" x14ac:dyDescent="0.3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35"/>
      <c r="U641" s="135"/>
      <c r="V641" s="135"/>
      <c r="W641" s="135"/>
      <c r="X641" s="135"/>
      <c r="Y641" s="135"/>
      <c r="Z641" s="135"/>
      <c r="AA641" s="135"/>
      <c r="AB641" s="135"/>
      <c r="AC641" s="135"/>
      <c r="AD641" s="135"/>
    </row>
    <row r="642" spans="1:30" s="6" customFormat="1" x14ac:dyDescent="0.3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35"/>
      <c r="U642" s="135"/>
      <c r="V642" s="135"/>
      <c r="W642" s="135"/>
      <c r="X642" s="135"/>
      <c r="Y642" s="135"/>
      <c r="Z642" s="135"/>
      <c r="AA642" s="135"/>
      <c r="AB642" s="135"/>
      <c r="AC642" s="135"/>
      <c r="AD642" s="135"/>
    </row>
    <row r="643" spans="1:30" s="6" customFormat="1" x14ac:dyDescent="0.3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35"/>
      <c r="U643" s="135"/>
      <c r="V643" s="135"/>
      <c r="W643" s="135"/>
      <c r="X643" s="135"/>
      <c r="Y643" s="135"/>
      <c r="Z643" s="135"/>
      <c r="AA643" s="135"/>
      <c r="AB643" s="135"/>
      <c r="AC643" s="135"/>
      <c r="AD643" s="135"/>
    </row>
    <row r="644" spans="1:30" s="6" customFormat="1" x14ac:dyDescent="0.3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35"/>
      <c r="U644" s="135"/>
      <c r="V644" s="135"/>
      <c r="W644" s="135"/>
      <c r="X644" s="135"/>
      <c r="Y644" s="135"/>
      <c r="Z644" s="135"/>
      <c r="AA644" s="135"/>
      <c r="AB644" s="135"/>
      <c r="AC644" s="135"/>
      <c r="AD644" s="135"/>
    </row>
    <row r="645" spans="1:30" s="6" customFormat="1" x14ac:dyDescent="0.3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</row>
    <row r="646" spans="1:30" s="6" customFormat="1" x14ac:dyDescent="0.3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35"/>
      <c r="U646" s="135"/>
      <c r="V646" s="135"/>
      <c r="W646" s="135"/>
      <c r="X646" s="135"/>
      <c r="Y646" s="135"/>
      <c r="Z646" s="135"/>
      <c r="AA646" s="135"/>
      <c r="AB646" s="135"/>
      <c r="AC646" s="135"/>
      <c r="AD646" s="135"/>
    </row>
    <row r="647" spans="1:30" s="6" customFormat="1" x14ac:dyDescent="0.3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35"/>
      <c r="U647" s="135"/>
      <c r="V647" s="135"/>
      <c r="W647" s="135"/>
      <c r="X647" s="135"/>
      <c r="Y647" s="135"/>
      <c r="Z647" s="135"/>
      <c r="AA647" s="135"/>
      <c r="AB647" s="135"/>
      <c r="AC647" s="135"/>
      <c r="AD647" s="135"/>
    </row>
    <row r="648" spans="1:30" s="6" customFormat="1" x14ac:dyDescent="0.3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35"/>
      <c r="U648" s="135"/>
      <c r="V648" s="135"/>
      <c r="W648" s="135"/>
      <c r="X648" s="135"/>
      <c r="Y648" s="135"/>
      <c r="Z648" s="135"/>
      <c r="AA648" s="135"/>
      <c r="AB648" s="135"/>
      <c r="AC648" s="135"/>
      <c r="AD648" s="135"/>
    </row>
    <row r="649" spans="1:30" s="6" customFormat="1" x14ac:dyDescent="0.3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35"/>
      <c r="U649" s="135"/>
      <c r="V649" s="135"/>
      <c r="W649" s="135"/>
      <c r="X649" s="135"/>
      <c r="Y649" s="135"/>
      <c r="Z649" s="135"/>
      <c r="AA649" s="135"/>
      <c r="AB649" s="135"/>
      <c r="AC649" s="135"/>
      <c r="AD649" s="135"/>
    </row>
    <row r="650" spans="1:30" s="6" customFormat="1" x14ac:dyDescent="0.3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35"/>
      <c r="U650" s="135"/>
      <c r="V650" s="135"/>
      <c r="W650" s="135"/>
      <c r="X650" s="135"/>
      <c r="Y650" s="135"/>
      <c r="Z650" s="135"/>
      <c r="AA650" s="135"/>
      <c r="AB650" s="135"/>
      <c r="AC650" s="135"/>
      <c r="AD650" s="135"/>
    </row>
    <row r="651" spans="1:30" s="6" customFormat="1" x14ac:dyDescent="0.3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35"/>
      <c r="U651" s="135"/>
      <c r="V651" s="135"/>
      <c r="W651" s="135"/>
      <c r="X651" s="135"/>
      <c r="Y651" s="135"/>
      <c r="Z651" s="135"/>
      <c r="AA651" s="135"/>
      <c r="AB651" s="135"/>
      <c r="AC651" s="135"/>
      <c r="AD651" s="135"/>
    </row>
    <row r="652" spans="1:30" s="6" customFormat="1" x14ac:dyDescent="0.3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35"/>
      <c r="U652" s="135"/>
      <c r="V652" s="135"/>
      <c r="W652" s="135"/>
      <c r="X652" s="135"/>
      <c r="Y652" s="135"/>
      <c r="Z652" s="135"/>
      <c r="AA652" s="135"/>
      <c r="AB652" s="135"/>
      <c r="AC652" s="135"/>
      <c r="AD652" s="135"/>
    </row>
    <row r="653" spans="1:30" s="6" customFormat="1" x14ac:dyDescent="0.3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35"/>
      <c r="U653" s="135"/>
      <c r="V653" s="135"/>
      <c r="W653" s="135"/>
      <c r="X653" s="135"/>
      <c r="Y653" s="135"/>
      <c r="Z653" s="135"/>
      <c r="AA653" s="135"/>
      <c r="AB653" s="135"/>
      <c r="AC653" s="135"/>
      <c r="AD653" s="135"/>
    </row>
    <row r="654" spans="1:30" s="6" customFormat="1" x14ac:dyDescent="0.3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35"/>
      <c r="U654" s="135"/>
      <c r="V654" s="135"/>
      <c r="W654" s="135"/>
      <c r="X654" s="135"/>
      <c r="Y654" s="135"/>
      <c r="Z654" s="135"/>
      <c r="AA654" s="135"/>
      <c r="AB654" s="135"/>
      <c r="AC654" s="135"/>
      <c r="AD654" s="135"/>
    </row>
    <row r="655" spans="1:30" s="6" customFormat="1" x14ac:dyDescent="0.3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35"/>
      <c r="U655" s="135"/>
      <c r="V655" s="135"/>
      <c r="W655" s="135"/>
      <c r="X655" s="135"/>
      <c r="Y655" s="135"/>
      <c r="Z655" s="135"/>
      <c r="AA655" s="135"/>
      <c r="AB655" s="135"/>
      <c r="AC655" s="135"/>
      <c r="AD655" s="135"/>
    </row>
    <row r="656" spans="1:30" s="6" customFormat="1" x14ac:dyDescent="0.3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35"/>
      <c r="U656" s="135"/>
      <c r="V656" s="135"/>
      <c r="W656" s="135"/>
      <c r="X656" s="135"/>
      <c r="Y656" s="135"/>
      <c r="Z656" s="135"/>
      <c r="AA656" s="135"/>
      <c r="AB656" s="135"/>
      <c r="AC656" s="135"/>
      <c r="AD656" s="135"/>
    </row>
    <row r="657" spans="1:30" s="6" customFormat="1" x14ac:dyDescent="0.3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35"/>
      <c r="U657" s="135"/>
      <c r="V657" s="135"/>
      <c r="W657" s="135"/>
      <c r="X657" s="135"/>
      <c r="Y657" s="135"/>
      <c r="Z657" s="135"/>
      <c r="AA657" s="135"/>
      <c r="AB657" s="135"/>
      <c r="AC657" s="135"/>
      <c r="AD657" s="135"/>
    </row>
    <row r="658" spans="1:30" s="6" customFormat="1" x14ac:dyDescent="0.3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35"/>
      <c r="U658" s="135"/>
      <c r="V658" s="135"/>
      <c r="W658" s="135"/>
      <c r="X658" s="135"/>
      <c r="Y658" s="135"/>
      <c r="Z658" s="135"/>
      <c r="AA658" s="135"/>
      <c r="AB658" s="135"/>
      <c r="AC658" s="135"/>
      <c r="AD658" s="135"/>
    </row>
    <row r="659" spans="1:30" s="6" customFormat="1" x14ac:dyDescent="0.3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35"/>
      <c r="U659" s="135"/>
      <c r="V659" s="135"/>
      <c r="W659" s="135"/>
      <c r="X659" s="135"/>
      <c r="Y659" s="135"/>
      <c r="Z659" s="135"/>
      <c r="AA659" s="135"/>
      <c r="AB659" s="135"/>
      <c r="AC659" s="135"/>
      <c r="AD659" s="135"/>
    </row>
    <row r="660" spans="1:30" s="6" customFormat="1" x14ac:dyDescent="0.3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35"/>
      <c r="U660" s="135"/>
      <c r="V660" s="135"/>
      <c r="W660" s="135"/>
      <c r="X660" s="135"/>
      <c r="Y660" s="135"/>
      <c r="Z660" s="135"/>
      <c r="AA660" s="135"/>
      <c r="AB660" s="135"/>
      <c r="AC660" s="135"/>
      <c r="AD660" s="135"/>
    </row>
    <row r="661" spans="1:30" s="6" customFormat="1" x14ac:dyDescent="0.3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35"/>
      <c r="U661" s="135"/>
      <c r="V661" s="135"/>
      <c r="W661" s="135"/>
      <c r="X661" s="135"/>
      <c r="Y661" s="135"/>
      <c r="Z661" s="135"/>
      <c r="AA661" s="135"/>
      <c r="AB661" s="135"/>
      <c r="AC661" s="135"/>
      <c r="AD661" s="135"/>
    </row>
    <row r="662" spans="1:30" s="6" customFormat="1" x14ac:dyDescent="0.3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35"/>
      <c r="U662" s="135"/>
      <c r="V662" s="135"/>
      <c r="W662" s="135"/>
      <c r="X662" s="135"/>
      <c r="Y662" s="135"/>
      <c r="Z662" s="135"/>
      <c r="AA662" s="135"/>
      <c r="AB662" s="135"/>
      <c r="AC662" s="135"/>
      <c r="AD662" s="135"/>
    </row>
    <row r="663" spans="1:30" s="6" customFormat="1" x14ac:dyDescent="0.3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35"/>
      <c r="U663" s="135"/>
      <c r="V663" s="135"/>
      <c r="W663" s="135"/>
      <c r="X663" s="135"/>
      <c r="Y663" s="135"/>
      <c r="Z663" s="135"/>
      <c r="AA663" s="135"/>
      <c r="AB663" s="135"/>
      <c r="AC663" s="135"/>
      <c r="AD663" s="135"/>
    </row>
    <row r="664" spans="1:30" s="6" customFormat="1" x14ac:dyDescent="0.3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35"/>
      <c r="U664" s="135"/>
      <c r="V664" s="135"/>
      <c r="W664" s="135"/>
      <c r="X664" s="135"/>
      <c r="Y664" s="135"/>
      <c r="Z664" s="135"/>
      <c r="AA664" s="135"/>
      <c r="AB664" s="135"/>
      <c r="AC664" s="135"/>
      <c r="AD664" s="135"/>
    </row>
    <row r="665" spans="1:30" s="6" customFormat="1" x14ac:dyDescent="0.3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35"/>
      <c r="U665" s="135"/>
      <c r="V665" s="135"/>
      <c r="W665" s="135"/>
      <c r="X665" s="135"/>
      <c r="Y665" s="135"/>
      <c r="Z665" s="135"/>
      <c r="AA665" s="135"/>
      <c r="AB665" s="135"/>
      <c r="AC665" s="135"/>
      <c r="AD665" s="135"/>
    </row>
    <row r="666" spans="1:30" s="6" customFormat="1" x14ac:dyDescent="0.3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35"/>
      <c r="U666" s="135"/>
      <c r="V666" s="135"/>
      <c r="W666" s="135"/>
      <c r="X666" s="135"/>
      <c r="Y666" s="135"/>
      <c r="Z666" s="135"/>
      <c r="AA666" s="135"/>
      <c r="AB666" s="135"/>
      <c r="AC666" s="135"/>
      <c r="AD666" s="135"/>
    </row>
    <row r="667" spans="1:30" s="6" customFormat="1" x14ac:dyDescent="0.3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35"/>
      <c r="U667" s="135"/>
      <c r="V667" s="135"/>
      <c r="W667" s="135"/>
      <c r="X667" s="135"/>
      <c r="Y667" s="135"/>
      <c r="Z667" s="135"/>
      <c r="AA667" s="135"/>
      <c r="AB667" s="135"/>
      <c r="AC667" s="135"/>
      <c r="AD667" s="135"/>
    </row>
    <row r="668" spans="1:30" s="6" customFormat="1" x14ac:dyDescent="0.3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35"/>
      <c r="U668" s="135"/>
      <c r="V668" s="135"/>
      <c r="W668" s="135"/>
      <c r="X668" s="135"/>
      <c r="Y668" s="135"/>
      <c r="Z668" s="135"/>
      <c r="AA668" s="135"/>
      <c r="AB668" s="135"/>
      <c r="AC668" s="135"/>
      <c r="AD668" s="135"/>
    </row>
    <row r="669" spans="1:30" s="6" customFormat="1" x14ac:dyDescent="0.3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35"/>
      <c r="U669" s="135"/>
      <c r="V669" s="135"/>
      <c r="W669" s="135"/>
      <c r="X669" s="135"/>
      <c r="Y669" s="135"/>
      <c r="Z669" s="135"/>
      <c r="AA669" s="135"/>
      <c r="AB669" s="135"/>
      <c r="AC669" s="135"/>
      <c r="AD669" s="135"/>
    </row>
    <row r="670" spans="1:30" s="6" customFormat="1" x14ac:dyDescent="0.3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35"/>
      <c r="U670" s="135"/>
      <c r="V670" s="135"/>
      <c r="W670" s="135"/>
      <c r="X670" s="135"/>
      <c r="Y670" s="135"/>
      <c r="Z670" s="135"/>
      <c r="AA670" s="135"/>
      <c r="AB670" s="135"/>
      <c r="AC670" s="135"/>
      <c r="AD670" s="135"/>
    </row>
    <row r="671" spans="1:30" s="6" customFormat="1" x14ac:dyDescent="0.3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35"/>
      <c r="U671" s="135"/>
      <c r="V671" s="135"/>
      <c r="W671" s="135"/>
      <c r="X671" s="135"/>
      <c r="Y671" s="135"/>
      <c r="Z671" s="135"/>
      <c r="AA671" s="135"/>
      <c r="AB671" s="135"/>
      <c r="AC671" s="135"/>
      <c r="AD671" s="135"/>
    </row>
    <row r="672" spans="1:30" s="6" customFormat="1" x14ac:dyDescent="0.3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35"/>
      <c r="U672" s="135"/>
      <c r="V672" s="135"/>
      <c r="W672" s="135"/>
      <c r="X672" s="135"/>
      <c r="Y672" s="135"/>
      <c r="Z672" s="135"/>
      <c r="AA672" s="135"/>
      <c r="AB672" s="135"/>
      <c r="AC672" s="135"/>
      <c r="AD672" s="135"/>
    </row>
    <row r="673" spans="1:30" s="6" customFormat="1" x14ac:dyDescent="0.3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35"/>
      <c r="U673" s="135"/>
      <c r="V673" s="135"/>
      <c r="W673" s="135"/>
      <c r="X673" s="135"/>
      <c r="Y673" s="135"/>
      <c r="Z673" s="135"/>
      <c r="AA673" s="135"/>
      <c r="AB673" s="135"/>
      <c r="AC673" s="135"/>
      <c r="AD673" s="135"/>
    </row>
    <row r="674" spans="1:30" s="6" customFormat="1" x14ac:dyDescent="0.3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35"/>
      <c r="U674" s="135"/>
      <c r="V674" s="135"/>
      <c r="W674" s="135"/>
      <c r="X674" s="135"/>
      <c r="Y674" s="135"/>
      <c r="Z674" s="135"/>
      <c r="AA674" s="135"/>
      <c r="AB674" s="135"/>
      <c r="AC674" s="135"/>
      <c r="AD674" s="135"/>
    </row>
    <row r="675" spans="1:30" s="6" customFormat="1" x14ac:dyDescent="0.3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35"/>
      <c r="U675" s="135"/>
      <c r="V675" s="135"/>
      <c r="W675" s="135"/>
      <c r="X675" s="135"/>
      <c r="Y675" s="135"/>
      <c r="Z675" s="135"/>
      <c r="AA675" s="135"/>
      <c r="AB675" s="135"/>
      <c r="AC675" s="135"/>
      <c r="AD675" s="135"/>
    </row>
    <row r="676" spans="1:30" s="6" customFormat="1" x14ac:dyDescent="0.3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35"/>
      <c r="U676" s="135"/>
      <c r="V676" s="135"/>
      <c r="W676" s="135"/>
      <c r="X676" s="135"/>
      <c r="Y676" s="135"/>
      <c r="Z676" s="135"/>
      <c r="AA676" s="135"/>
      <c r="AB676" s="135"/>
      <c r="AC676" s="135"/>
      <c r="AD676" s="135"/>
    </row>
    <row r="677" spans="1:30" s="6" customFormat="1" x14ac:dyDescent="0.3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35"/>
      <c r="U677" s="135"/>
      <c r="V677" s="135"/>
      <c r="W677" s="135"/>
      <c r="X677" s="135"/>
      <c r="Y677" s="135"/>
      <c r="Z677" s="135"/>
      <c r="AA677" s="135"/>
      <c r="AB677" s="135"/>
      <c r="AC677" s="135"/>
      <c r="AD677" s="135"/>
    </row>
    <row r="678" spans="1:30" s="6" customFormat="1" x14ac:dyDescent="0.3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35"/>
      <c r="U678" s="135"/>
      <c r="V678" s="135"/>
      <c r="W678" s="135"/>
      <c r="X678" s="135"/>
      <c r="Y678" s="135"/>
      <c r="Z678" s="135"/>
      <c r="AA678" s="135"/>
      <c r="AB678" s="135"/>
      <c r="AC678" s="135"/>
      <c r="AD678" s="135"/>
    </row>
    <row r="679" spans="1:30" s="6" customFormat="1" x14ac:dyDescent="0.3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35"/>
      <c r="U679" s="135"/>
      <c r="V679" s="135"/>
      <c r="W679" s="135"/>
      <c r="X679" s="135"/>
      <c r="Y679" s="135"/>
      <c r="Z679" s="135"/>
      <c r="AA679" s="135"/>
      <c r="AB679" s="135"/>
      <c r="AC679" s="135"/>
      <c r="AD679" s="135"/>
    </row>
    <row r="680" spans="1:30" s="6" customFormat="1" x14ac:dyDescent="0.3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35"/>
      <c r="U680" s="135"/>
      <c r="V680" s="135"/>
      <c r="W680" s="135"/>
      <c r="X680" s="135"/>
      <c r="Y680" s="135"/>
      <c r="Z680" s="135"/>
      <c r="AA680" s="135"/>
      <c r="AB680" s="135"/>
      <c r="AC680" s="135"/>
      <c r="AD680" s="135"/>
    </row>
    <row r="681" spans="1:30" s="6" customFormat="1" x14ac:dyDescent="0.3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35"/>
      <c r="U681" s="135"/>
      <c r="V681" s="135"/>
      <c r="W681" s="135"/>
      <c r="X681" s="135"/>
      <c r="Y681" s="135"/>
      <c r="Z681" s="135"/>
      <c r="AA681" s="135"/>
      <c r="AB681" s="135"/>
      <c r="AC681" s="135"/>
      <c r="AD681" s="135"/>
    </row>
    <row r="682" spans="1:30" s="6" customFormat="1" x14ac:dyDescent="0.3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35"/>
      <c r="U682" s="135"/>
      <c r="V682" s="135"/>
      <c r="W682" s="135"/>
      <c r="X682" s="135"/>
      <c r="Y682" s="135"/>
      <c r="Z682" s="135"/>
      <c r="AA682" s="135"/>
      <c r="AB682" s="135"/>
      <c r="AC682" s="135"/>
      <c r="AD682" s="135"/>
    </row>
    <row r="683" spans="1:30" s="6" customFormat="1" x14ac:dyDescent="0.3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35"/>
      <c r="U683" s="135"/>
      <c r="V683" s="135"/>
      <c r="W683" s="135"/>
      <c r="X683" s="135"/>
      <c r="Y683" s="135"/>
      <c r="Z683" s="135"/>
      <c r="AA683" s="135"/>
      <c r="AB683" s="135"/>
      <c r="AC683" s="135"/>
      <c r="AD683" s="135"/>
    </row>
    <row r="684" spans="1:30" s="6" customFormat="1" x14ac:dyDescent="0.3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35"/>
      <c r="U684" s="135"/>
      <c r="V684" s="135"/>
      <c r="W684" s="135"/>
      <c r="X684" s="135"/>
      <c r="Y684" s="135"/>
      <c r="Z684" s="135"/>
      <c r="AA684" s="135"/>
      <c r="AB684" s="135"/>
      <c r="AC684" s="135"/>
      <c r="AD684" s="135"/>
    </row>
    <row r="685" spans="1:30" s="6" customFormat="1" x14ac:dyDescent="0.3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35"/>
      <c r="U685" s="135"/>
      <c r="V685" s="135"/>
      <c r="W685" s="135"/>
      <c r="X685" s="135"/>
      <c r="Y685" s="135"/>
      <c r="Z685" s="135"/>
      <c r="AA685" s="135"/>
      <c r="AB685" s="135"/>
      <c r="AC685" s="135"/>
      <c r="AD685" s="135"/>
    </row>
    <row r="686" spans="1:30" s="6" customFormat="1" x14ac:dyDescent="0.3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35"/>
      <c r="U686" s="135"/>
      <c r="V686" s="135"/>
      <c r="W686" s="135"/>
      <c r="X686" s="135"/>
      <c r="Y686" s="135"/>
      <c r="Z686" s="135"/>
      <c r="AA686" s="135"/>
      <c r="AB686" s="135"/>
      <c r="AC686" s="135"/>
      <c r="AD686" s="135"/>
    </row>
    <row r="687" spans="1:30" s="6" customFormat="1" x14ac:dyDescent="0.3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35"/>
      <c r="U687" s="135"/>
      <c r="V687" s="135"/>
      <c r="W687" s="135"/>
      <c r="X687" s="135"/>
      <c r="Y687" s="135"/>
      <c r="Z687" s="135"/>
      <c r="AA687" s="135"/>
      <c r="AB687" s="135"/>
      <c r="AC687" s="135"/>
      <c r="AD687" s="135"/>
    </row>
    <row r="688" spans="1:30" s="6" customFormat="1" x14ac:dyDescent="0.3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35"/>
      <c r="U688" s="135"/>
      <c r="V688" s="135"/>
      <c r="W688" s="135"/>
      <c r="X688" s="135"/>
      <c r="Y688" s="135"/>
      <c r="Z688" s="135"/>
      <c r="AA688" s="135"/>
      <c r="AB688" s="135"/>
      <c r="AC688" s="135"/>
      <c r="AD688" s="135"/>
    </row>
    <row r="689" spans="1:30" s="6" customFormat="1" x14ac:dyDescent="0.3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35"/>
      <c r="U689" s="135"/>
      <c r="V689" s="135"/>
      <c r="W689" s="135"/>
      <c r="X689" s="135"/>
      <c r="Y689" s="135"/>
      <c r="Z689" s="135"/>
      <c r="AA689" s="135"/>
      <c r="AB689" s="135"/>
      <c r="AC689" s="135"/>
      <c r="AD689" s="135"/>
    </row>
    <row r="690" spans="1:30" s="6" customFormat="1" x14ac:dyDescent="0.3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35"/>
      <c r="U690" s="135"/>
      <c r="V690" s="135"/>
      <c r="W690" s="135"/>
      <c r="X690" s="135"/>
      <c r="Y690" s="135"/>
      <c r="Z690" s="135"/>
      <c r="AA690" s="135"/>
      <c r="AB690" s="135"/>
      <c r="AC690" s="135"/>
      <c r="AD690" s="135"/>
    </row>
    <row r="691" spans="1:30" s="6" customFormat="1" x14ac:dyDescent="0.3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35"/>
      <c r="U691" s="135"/>
      <c r="V691" s="135"/>
      <c r="W691" s="135"/>
      <c r="X691" s="135"/>
      <c r="Y691" s="135"/>
      <c r="Z691" s="135"/>
      <c r="AA691" s="135"/>
      <c r="AB691" s="135"/>
      <c r="AC691" s="135"/>
      <c r="AD691" s="135"/>
    </row>
    <row r="692" spans="1:30" s="6" customFormat="1" x14ac:dyDescent="0.3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35"/>
      <c r="U692" s="135"/>
      <c r="V692" s="135"/>
      <c r="W692" s="135"/>
      <c r="X692" s="135"/>
      <c r="Y692" s="135"/>
      <c r="Z692" s="135"/>
      <c r="AA692" s="135"/>
      <c r="AB692" s="135"/>
      <c r="AC692" s="135"/>
      <c r="AD692" s="135"/>
    </row>
    <row r="693" spans="1:30" s="6" customFormat="1" x14ac:dyDescent="0.3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35"/>
      <c r="U693" s="135"/>
      <c r="V693" s="135"/>
      <c r="W693" s="135"/>
      <c r="X693" s="135"/>
      <c r="Y693" s="135"/>
      <c r="Z693" s="135"/>
      <c r="AA693" s="135"/>
      <c r="AB693" s="135"/>
      <c r="AC693" s="135"/>
      <c r="AD693" s="135"/>
    </row>
    <row r="694" spans="1:30" s="6" customFormat="1" x14ac:dyDescent="0.3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35"/>
      <c r="U694" s="135"/>
      <c r="V694" s="135"/>
      <c r="W694" s="135"/>
      <c r="X694" s="135"/>
      <c r="Y694" s="135"/>
      <c r="Z694" s="135"/>
      <c r="AA694" s="135"/>
      <c r="AB694" s="135"/>
      <c r="AC694" s="135"/>
      <c r="AD694" s="135"/>
    </row>
    <row r="695" spans="1:30" s="6" customFormat="1" x14ac:dyDescent="0.3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35"/>
      <c r="U695" s="135"/>
      <c r="V695" s="135"/>
      <c r="W695" s="135"/>
      <c r="X695" s="135"/>
      <c r="Y695" s="135"/>
      <c r="Z695" s="135"/>
      <c r="AA695" s="135"/>
      <c r="AB695" s="135"/>
      <c r="AC695" s="135"/>
      <c r="AD695" s="135"/>
    </row>
    <row r="696" spans="1:30" s="6" customFormat="1" x14ac:dyDescent="0.3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35"/>
      <c r="U696" s="135"/>
      <c r="V696" s="135"/>
      <c r="W696" s="135"/>
      <c r="X696" s="135"/>
      <c r="Y696" s="135"/>
      <c r="Z696" s="135"/>
      <c r="AA696" s="135"/>
      <c r="AB696" s="135"/>
      <c r="AC696" s="135"/>
      <c r="AD696" s="135"/>
    </row>
    <row r="697" spans="1:30" s="6" customFormat="1" x14ac:dyDescent="0.3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35"/>
      <c r="U697" s="135"/>
      <c r="V697" s="135"/>
      <c r="W697" s="135"/>
      <c r="X697" s="135"/>
      <c r="Y697" s="135"/>
      <c r="Z697" s="135"/>
      <c r="AA697" s="135"/>
      <c r="AB697" s="135"/>
      <c r="AC697" s="135"/>
      <c r="AD697" s="135"/>
    </row>
    <row r="698" spans="1:30" s="6" customFormat="1" x14ac:dyDescent="0.3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35"/>
      <c r="U698" s="135"/>
      <c r="V698" s="135"/>
      <c r="W698" s="135"/>
      <c r="X698" s="135"/>
      <c r="Y698" s="135"/>
      <c r="Z698" s="135"/>
      <c r="AA698" s="135"/>
      <c r="AB698" s="135"/>
      <c r="AC698" s="135"/>
      <c r="AD698" s="135"/>
    </row>
    <row r="699" spans="1:30" s="6" customFormat="1" x14ac:dyDescent="0.3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35"/>
      <c r="U699" s="135"/>
      <c r="V699" s="135"/>
      <c r="W699" s="135"/>
      <c r="X699" s="135"/>
      <c r="Y699" s="135"/>
      <c r="Z699" s="135"/>
      <c r="AA699" s="135"/>
      <c r="AB699" s="135"/>
      <c r="AC699" s="135"/>
      <c r="AD699" s="135"/>
    </row>
    <row r="700" spans="1:30" s="6" customFormat="1" x14ac:dyDescent="0.3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35"/>
      <c r="U700" s="135"/>
      <c r="V700" s="135"/>
      <c r="W700" s="135"/>
      <c r="X700" s="135"/>
      <c r="Y700" s="135"/>
      <c r="Z700" s="135"/>
      <c r="AA700" s="135"/>
      <c r="AB700" s="135"/>
      <c r="AC700" s="135"/>
      <c r="AD700" s="135"/>
    </row>
    <row r="701" spans="1:30" s="6" customFormat="1" x14ac:dyDescent="0.3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35"/>
      <c r="U701" s="135"/>
      <c r="V701" s="135"/>
      <c r="W701" s="135"/>
      <c r="X701" s="135"/>
      <c r="Y701" s="135"/>
      <c r="Z701" s="135"/>
      <c r="AA701" s="135"/>
      <c r="AB701" s="135"/>
      <c r="AC701" s="135"/>
      <c r="AD701" s="135"/>
    </row>
    <row r="702" spans="1:30" s="6" customFormat="1" x14ac:dyDescent="0.3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35"/>
      <c r="U702" s="135"/>
      <c r="V702" s="135"/>
      <c r="W702" s="135"/>
      <c r="X702" s="135"/>
      <c r="Y702" s="135"/>
      <c r="Z702" s="135"/>
      <c r="AA702" s="135"/>
      <c r="AB702" s="135"/>
      <c r="AC702" s="135"/>
      <c r="AD702" s="135"/>
    </row>
    <row r="703" spans="1:30" s="6" customFormat="1" x14ac:dyDescent="0.3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35"/>
      <c r="U703" s="135"/>
      <c r="V703" s="135"/>
      <c r="W703" s="135"/>
      <c r="X703" s="135"/>
      <c r="Y703" s="135"/>
      <c r="Z703" s="135"/>
      <c r="AA703" s="135"/>
      <c r="AB703" s="135"/>
      <c r="AC703" s="135"/>
      <c r="AD703" s="135"/>
    </row>
    <row r="704" spans="1:30" s="6" customFormat="1" x14ac:dyDescent="0.3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35"/>
      <c r="U704" s="135"/>
      <c r="V704" s="135"/>
      <c r="W704" s="135"/>
      <c r="X704" s="135"/>
      <c r="Y704" s="135"/>
      <c r="Z704" s="135"/>
      <c r="AA704" s="135"/>
      <c r="AB704" s="135"/>
      <c r="AC704" s="135"/>
      <c r="AD704" s="135"/>
    </row>
    <row r="705" spans="1:30" s="6" customFormat="1" x14ac:dyDescent="0.3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35"/>
      <c r="U705" s="135"/>
      <c r="V705" s="135"/>
      <c r="W705" s="135"/>
      <c r="X705" s="135"/>
      <c r="Y705" s="135"/>
      <c r="Z705" s="135"/>
      <c r="AA705" s="135"/>
      <c r="AB705" s="135"/>
      <c r="AC705" s="135"/>
      <c r="AD705" s="135"/>
    </row>
    <row r="706" spans="1:30" s="6" customFormat="1" x14ac:dyDescent="0.3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35"/>
      <c r="U706" s="135"/>
      <c r="V706" s="135"/>
      <c r="W706" s="135"/>
      <c r="X706" s="135"/>
      <c r="Y706" s="135"/>
      <c r="Z706" s="135"/>
      <c r="AA706" s="135"/>
      <c r="AB706" s="135"/>
      <c r="AC706" s="135"/>
      <c r="AD706" s="135"/>
    </row>
    <row r="707" spans="1:30" s="6" customFormat="1" x14ac:dyDescent="0.3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35"/>
      <c r="U707" s="135"/>
      <c r="V707" s="135"/>
      <c r="W707" s="135"/>
      <c r="X707" s="135"/>
      <c r="Y707" s="135"/>
      <c r="Z707" s="135"/>
      <c r="AA707" s="135"/>
      <c r="AB707" s="135"/>
      <c r="AC707" s="135"/>
      <c r="AD707" s="135"/>
    </row>
    <row r="708" spans="1:30" s="6" customFormat="1" x14ac:dyDescent="0.3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35"/>
      <c r="U708" s="135"/>
      <c r="V708" s="135"/>
      <c r="W708" s="135"/>
      <c r="X708" s="135"/>
      <c r="Y708" s="135"/>
      <c r="Z708" s="135"/>
      <c r="AA708" s="135"/>
      <c r="AB708" s="135"/>
      <c r="AC708" s="135"/>
      <c r="AD708" s="135"/>
    </row>
    <row r="709" spans="1:30" s="6" customFormat="1" x14ac:dyDescent="0.3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35"/>
      <c r="U709" s="135"/>
      <c r="V709" s="135"/>
      <c r="W709" s="135"/>
      <c r="X709" s="135"/>
      <c r="Y709" s="135"/>
      <c r="Z709" s="135"/>
      <c r="AA709" s="135"/>
      <c r="AB709" s="135"/>
      <c r="AC709" s="135"/>
      <c r="AD709" s="135"/>
    </row>
    <row r="710" spans="1:30" s="6" customFormat="1" x14ac:dyDescent="0.3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35"/>
      <c r="U710" s="135"/>
      <c r="V710" s="135"/>
      <c r="W710" s="135"/>
      <c r="X710" s="135"/>
      <c r="Y710" s="135"/>
      <c r="Z710" s="135"/>
      <c r="AA710" s="135"/>
      <c r="AB710" s="135"/>
      <c r="AC710" s="135"/>
      <c r="AD710" s="135"/>
    </row>
    <row r="711" spans="1:30" s="6" customFormat="1" x14ac:dyDescent="0.3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35"/>
      <c r="U711" s="135"/>
      <c r="V711" s="135"/>
      <c r="W711" s="135"/>
      <c r="X711" s="135"/>
      <c r="Y711" s="135"/>
      <c r="Z711" s="135"/>
      <c r="AA711" s="135"/>
      <c r="AB711" s="135"/>
      <c r="AC711" s="135"/>
      <c r="AD711" s="135"/>
    </row>
    <row r="712" spans="1:30" s="6" customFormat="1" x14ac:dyDescent="0.3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35"/>
      <c r="U712" s="135"/>
      <c r="V712" s="135"/>
      <c r="W712" s="135"/>
      <c r="X712" s="135"/>
      <c r="Y712" s="135"/>
      <c r="Z712" s="135"/>
      <c r="AA712" s="135"/>
      <c r="AB712" s="135"/>
      <c r="AC712" s="135"/>
      <c r="AD712" s="135"/>
    </row>
    <row r="713" spans="1:30" s="6" customFormat="1" x14ac:dyDescent="0.3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35"/>
      <c r="U713" s="135"/>
      <c r="V713" s="135"/>
      <c r="W713" s="135"/>
      <c r="X713" s="135"/>
      <c r="Y713" s="135"/>
      <c r="Z713" s="135"/>
      <c r="AA713" s="135"/>
      <c r="AB713" s="135"/>
      <c r="AC713" s="135"/>
      <c r="AD713" s="135"/>
    </row>
    <row r="714" spans="1:30" s="6" customFormat="1" x14ac:dyDescent="0.3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35"/>
      <c r="U714" s="135"/>
      <c r="V714" s="135"/>
      <c r="W714" s="135"/>
      <c r="X714" s="135"/>
      <c r="Y714" s="135"/>
      <c r="Z714" s="135"/>
      <c r="AA714" s="135"/>
      <c r="AB714" s="135"/>
      <c r="AC714" s="135"/>
      <c r="AD714" s="135"/>
    </row>
    <row r="715" spans="1:30" s="6" customFormat="1" x14ac:dyDescent="0.3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35"/>
      <c r="U715" s="135"/>
      <c r="V715" s="135"/>
      <c r="W715" s="135"/>
      <c r="X715" s="135"/>
      <c r="Y715" s="135"/>
      <c r="Z715" s="135"/>
      <c r="AA715" s="135"/>
      <c r="AB715" s="135"/>
      <c r="AC715" s="135"/>
      <c r="AD715" s="135"/>
    </row>
    <row r="716" spans="1:30" s="6" customFormat="1" x14ac:dyDescent="0.3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35"/>
      <c r="U716" s="135"/>
      <c r="V716" s="135"/>
      <c r="W716" s="135"/>
      <c r="X716" s="135"/>
      <c r="Y716" s="135"/>
      <c r="Z716" s="135"/>
      <c r="AA716" s="135"/>
      <c r="AB716" s="135"/>
      <c r="AC716" s="135"/>
      <c r="AD716" s="135"/>
    </row>
    <row r="717" spans="1:30" s="6" customFormat="1" x14ac:dyDescent="0.3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35"/>
      <c r="U717" s="135"/>
      <c r="V717" s="135"/>
      <c r="W717" s="135"/>
      <c r="X717" s="135"/>
      <c r="Y717" s="135"/>
      <c r="Z717" s="135"/>
      <c r="AA717" s="135"/>
      <c r="AB717" s="135"/>
      <c r="AC717" s="135"/>
      <c r="AD717" s="135"/>
    </row>
    <row r="718" spans="1:30" s="6" customFormat="1" x14ac:dyDescent="0.3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35"/>
      <c r="U718" s="135"/>
      <c r="V718" s="135"/>
      <c r="W718" s="135"/>
      <c r="X718" s="135"/>
      <c r="Y718" s="135"/>
      <c r="Z718" s="135"/>
      <c r="AA718" s="135"/>
      <c r="AB718" s="135"/>
      <c r="AC718" s="135"/>
      <c r="AD718" s="135"/>
    </row>
    <row r="719" spans="1:30" s="6" customFormat="1" x14ac:dyDescent="0.3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35"/>
      <c r="U719" s="135"/>
      <c r="V719" s="135"/>
      <c r="W719" s="135"/>
      <c r="X719" s="135"/>
      <c r="Y719" s="135"/>
      <c r="Z719" s="135"/>
      <c r="AA719" s="135"/>
      <c r="AB719" s="135"/>
      <c r="AC719" s="135"/>
      <c r="AD719" s="135"/>
    </row>
    <row r="720" spans="1:30" s="6" customFormat="1" x14ac:dyDescent="0.3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35"/>
      <c r="U720" s="135"/>
      <c r="V720" s="135"/>
      <c r="W720" s="135"/>
      <c r="X720" s="135"/>
      <c r="Y720" s="135"/>
      <c r="Z720" s="135"/>
      <c r="AA720" s="135"/>
      <c r="AB720" s="135"/>
      <c r="AC720" s="135"/>
      <c r="AD720" s="135"/>
    </row>
    <row r="721" spans="1:30" s="6" customFormat="1" x14ac:dyDescent="0.3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35"/>
      <c r="U721" s="135"/>
      <c r="V721" s="135"/>
      <c r="W721" s="135"/>
      <c r="X721" s="135"/>
      <c r="Y721" s="135"/>
      <c r="Z721" s="135"/>
      <c r="AA721" s="135"/>
      <c r="AB721" s="135"/>
      <c r="AC721" s="135"/>
      <c r="AD721" s="135"/>
    </row>
    <row r="722" spans="1:30" s="6" customFormat="1" x14ac:dyDescent="0.3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35"/>
      <c r="U722" s="135"/>
      <c r="V722" s="135"/>
      <c r="W722" s="135"/>
      <c r="X722" s="135"/>
      <c r="Y722" s="135"/>
      <c r="Z722" s="135"/>
      <c r="AA722" s="135"/>
      <c r="AB722" s="135"/>
      <c r="AC722" s="135"/>
      <c r="AD722" s="135"/>
    </row>
    <row r="723" spans="1:30" s="6" customFormat="1" x14ac:dyDescent="0.3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35"/>
      <c r="U723" s="135"/>
      <c r="V723" s="135"/>
      <c r="W723" s="135"/>
      <c r="X723" s="135"/>
      <c r="Y723" s="135"/>
      <c r="Z723" s="135"/>
      <c r="AA723" s="135"/>
      <c r="AB723" s="135"/>
      <c r="AC723" s="135"/>
      <c r="AD723" s="135"/>
    </row>
    <row r="724" spans="1:30" s="6" customFormat="1" x14ac:dyDescent="0.3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35"/>
      <c r="U724" s="135"/>
      <c r="V724" s="135"/>
      <c r="W724" s="135"/>
      <c r="X724" s="135"/>
      <c r="Y724" s="135"/>
      <c r="Z724" s="135"/>
      <c r="AA724" s="135"/>
      <c r="AB724" s="135"/>
      <c r="AC724" s="135"/>
      <c r="AD724" s="135"/>
    </row>
    <row r="725" spans="1:30" s="6" customFormat="1" x14ac:dyDescent="0.3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35"/>
      <c r="U725" s="135"/>
      <c r="V725" s="135"/>
      <c r="W725" s="135"/>
      <c r="X725" s="135"/>
      <c r="Y725" s="135"/>
      <c r="Z725" s="135"/>
      <c r="AA725" s="135"/>
      <c r="AB725" s="135"/>
      <c r="AC725" s="135"/>
      <c r="AD725" s="135"/>
    </row>
    <row r="726" spans="1:30" s="6" customFormat="1" x14ac:dyDescent="0.3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35"/>
      <c r="U726" s="135"/>
      <c r="V726" s="135"/>
      <c r="W726" s="135"/>
      <c r="X726" s="135"/>
      <c r="Y726" s="135"/>
      <c r="Z726" s="135"/>
      <c r="AA726" s="135"/>
      <c r="AB726" s="135"/>
      <c r="AC726" s="135"/>
      <c r="AD726" s="135"/>
    </row>
    <row r="727" spans="1:30" s="6" customFormat="1" x14ac:dyDescent="0.3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35"/>
      <c r="U727" s="135"/>
      <c r="V727" s="135"/>
      <c r="W727" s="135"/>
      <c r="X727" s="135"/>
      <c r="Y727" s="135"/>
      <c r="Z727" s="135"/>
      <c r="AA727" s="135"/>
      <c r="AB727" s="135"/>
      <c r="AC727" s="135"/>
      <c r="AD727" s="135"/>
    </row>
    <row r="728" spans="1:30" s="6" customFormat="1" x14ac:dyDescent="0.3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35"/>
      <c r="U728" s="135"/>
      <c r="V728" s="135"/>
      <c r="W728" s="135"/>
      <c r="X728" s="135"/>
      <c r="Y728" s="135"/>
      <c r="Z728" s="135"/>
      <c r="AA728" s="135"/>
      <c r="AB728" s="135"/>
      <c r="AC728" s="135"/>
      <c r="AD728" s="135"/>
    </row>
    <row r="729" spans="1:30" s="6" customFormat="1" x14ac:dyDescent="0.3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35"/>
      <c r="U729" s="135"/>
      <c r="V729" s="135"/>
      <c r="W729" s="135"/>
      <c r="X729" s="135"/>
      <c r="Y729" s="135"/>
      <c r="Z729" s="135"/>
      <c r="AA729" s="135"/>
      <c r="AB729" s="135"/>
      <c r="AC729" s="135"/>
      <c r="AD729" s="135"/>
    </row>
    <row r="730" spans="1:30" s="6" customFormat="1" x14ac:dyDescent="0.3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35"/>
      <c r="U730" s="135"/>
      <c r="V730" s="135"/>
      <c r="W730" s="135"/>
      <c r="X730" s="135"/>
      <c r="Y730" s="135"/>
      <c r="Z730" s="135"/>
      <c r="AA730" s="135"/>
      <c r="AB730" s="135"/>
      <c r="AC730" s="135"/>
      <c r="AD730" s="135"/>
    </row>
    <row r="731" spans="1:30" s="6" customFormat="1" x14ac:dyDescent="0.3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35"/>
      <c r="U731" s="135"/>
      <c r="V731" s="135"/>
      <c r="W731" s="135"/>
      <c r="X731" s="135"/>
      <c r="Y731" s="135"/>
      <c r="Z731" s="135"/>
      <c r="AA731" s="135"/>
      <c r="AB731" s="135"/>
      <c r="AC731" s="135"/>
      <c r="AD731" s="135"/>
    </row>
    <row r="732" spans="1:30" s="6" customFormat="1" x14ac:dyDescent="0.3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35"/>
      <c r="U732" s="135"/>
      <c r="V732" s="135"/>
      <c r="W732" s="135"/>
      <c r="X732" s="135"/>
      <c r="Y732" s="135"/>
      <c r="Z732" s="135"/>
      <c r="AA732" s="135"/>
      <c r="AB732" s="135"/>
      <c r="AC732" s="135"/>
      <c r="AD732" s="135"/>
    </row>
    <row r="733" spans="1:30" s="6" customFormat="1" x14ac:dyDescent="0.3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35"/>
      <c r="U733" s="135"/>
      <c r="V733" s="135"/>
      <c r="W733" s="135"/>
      <c r="X733" s="135"/>
      <c r="Y733" s="135"/>
      <c r="Z733" s="135"/>
      <c r="AA733" s="135"/>
      <c r="AB733" s="135"/>
      <c r="AC733" s="135"/>
      <c r="AD733" s="135"/>
    </row>
    <row r="734" spans="1:30" s="6" customFormat="1" x14ac:dyDescent="0.3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35"/>
      <c r="U734" s="135"/>
      <c r="V734" s="135"/>
      <c r="W734" s="135"/>
      <c r="X734" s="135"/>
      <c r="Y734" s="135"/>
      <c r="Z734" s="135"/>
      <c r="AA734" s="135"/>
      <c r="AB734" s="135"/>
      <c r="AC734" s="135"/>
      <c r="AD734" s="135"/>
    </row>
    <row r="735" spans="1:30" s="6" customFormat="1" x14ac:dyDescent="0.3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35"/>
      <c r="U735" s="135"/>
      <c r="V735" s="135"/>
      <c r="W735" s="135"/>
      <c r="X735" s="135"/>
      <c r="Y735" s="135"/>
      <c r="Z735" s="135"/>
      <c r="AA735" s="135"/>
      <c r="AB735" s="135"/>
      <c r="AC735" s="135"/>
      <c r="AD735" s="135"/>
    </row>
    <row r="736" spans="1:30" s="6" customFormat="1" x14ac:dyDescent="0.3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35"/>
      <c r="U736" s="135"/>
      <c r="V736" s="135"/>
      <c r="W736" s="135"/>
      <c r="X736" s="135"/>
      <c r="Y736" s="135"/>
      <c r="Z736" s="135"/>
      <c r="AA736" s="135"/>
      <c r="AB736" s="135"/>
      <c r="AC736" s="135"/>
      <c r="AD736" s="135"/>
    </row>
    <row r="737" spans="1:30" s="6" customFormat="1" x14ac:dyDescent="0.3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35"/>
      <c r="U737" s="135"/>
      <c r="V737" s="135"/>
      <c r="W737" s="135"/>
      <c r="X737" s="135"/>
      <c r="Y737" s="135"/>
      <c r="Z737" s="135"/>
      <c r="AA737" s="135"/>
      <c r="AB737" s="135"/>
      <c r="AC737" s="135"/>
      <c r="AD737" s="135"/>
    </row>
    <row r="738" spans="1:30" s="6" customFormat="1" x14ac:dyDescent="0.3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35"/>
      <c r="U738" s="135"/>
      <c r="V738" s="135"/>
      <c r="W738" s="135"/>
      <c r="X738" s="135"/>
      <c r="Y738" s="135"/>
      <c r="Z738" s="135"/>
      <c r="AA738" s="135"/>
      <c r="AB738" s="135"/>
      <c r="AC738" s="135"/>
      <c r="AD738" s="135"/>
    </row>
    <row r="739" spans="1:30" s="6" customFormat="1" x14ac:dyDescent="0.3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35"/>
      <c r="U739" s="135"/>
      <c r="V739" s="135"/>
      <c r="W739" s="135"/>
      <c r="X739" s="135"/>
      <c r="Y739" s="135"/>
      <c r="Z739" s="135"/>
      <c r="AA739" s="135"/>
      <c r="AB739" s="135"/>
      <c r="AC739" s="135"/>
      <c r="AD739" s="135"/>
    </row>
    <row r="740" spans="1:30" s="6" customFormat="1" x14ac:dyDescent="0.3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35"/>
      <c r="U740" s="135"/>
      <c r="V740" s="135"/>
      <c r="W740" s="135"/>
      <c r="X740" s="135"/>
      <c r="Y740" s="135"/>
      <c r="Z740" s="135"/>
      <c r="AA740" s="135"/>
      <c r="AB740" s="135"/>
      <c r="AC740" s="135"/>
      <c r="AD740" s="135"/>
    </row>
    <row r="741" spans="1:30" s="6" customFormat="1" x14ac:dyDescent="0.3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35"/>
      <c r="U741" s="135"/>
      <c r="V741" s="135"/>
      <c r="W741" s="135"/>
      <c r="X741" s="135"/>
      <c r="Y741" s="135"/>
      <c r="Z741" s="135"/>
      <c r="AA741" s="135"/>
      <c r="AB741" s="135"/>
      <c r="AC741" s="135"/>
      <c r="AD741" s="135"/>
    </row>
    <row r="742" spans="1:30" s="6" customFormat="1" x14ac:dyDescent="0.3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35"/>
      <c r="U742" s="135"/>
      <c r="V742" s="135"/>
      <c r="W742" s="135"/>
      <c r="X742" s="135"/>
      <c r="Y742" s="135"/>
      <c r="Z742" s="135"/>
      <c r="AA742" s="135"/>
      <c r="AB742" s="135"/>
      <c r="AC742" s="135"/>
      <c r="AD742" s="135"/>
    </row>
    <row r="743" spans="1:30" s="6" customFormat="1" x14ac:dyDescent="0.3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35"/>
      <c r="U743" s="135"/>
      <c r="V743" s="135"/>
      <c r="W743" s="135"/>
      <c r="X743" s="135"/>
      <c r="Y743" s="135"/>
      <c r="Z743" s="135"/>
      <c r="AA743" s="135"/>
      <c r="AB743" s="135"/>
      <c r="AC743" s="135"/>
      <c r="AD743" s="135"/>
    </row>
    <row r="744" spans="1:30" s="6" customFormat="1" x14ac:dyDescent="0.3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35"/>
      <c r="U744" s="135"/>
      <c r="V744" s="135"/>
      <c r="W744" s="135"/>
      <c r="X744" s="135"/>
      <c r="Y744" s="135"/>
      <c r="Z744" s="135"/>
      <c r="AA744" s="135"/>
      <c r="AB744" s="135"/>
      <c r="AC744" s="135"/>
      <c r="AD744" s="135"/>
    </row>
    <row r="745" spans="1:30" s="6" customFormat="1" x14ac:dyDescent="0.3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35"/>
      <c r="U745" s="135"/>
      <c r="V745" s="135"/>
      <c r="W745" s="135"/>
      <c r="X745" s="135"/>
      <c r="Y745" s="135"/>
      <c r="Z745" s="135"/>
      <c r="AA745" s="135"/>
      <c r="AB745" s="135"/>
      <c r="AC745" s="135"/>
      <c r="AD745" s="135"/>
    </row>
    <row r="746" spans="1:30" s="6" customFormat="1" x14ac:dyDescent="0.3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35"/>
      <c r="U746" s="135"/>
      <c r="V746" s="135"/>
      <c r="W746" s="135"/>
      <c r="X746" s="135"/>
      <c r="Y746" s="135"/>
      <c r="Z746" s="135"/>
      <c r="AA746" s="135"/>
      <c r="AB746" s="135"/>
      <c r="AC746" s="135"/>
      <c r="AD746" s="135"/>
    </row>
    <row r="747" spans="1:30" s="6" customFormat="1" x14ac:dyDescent="0.3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35"/>
      <c r="U747" s="135"/>
      <c r="V747" s="135"/>
      <c r="W747" s="135"/>
      <c r="X747" s="135"/>
      <c r="Y747" s="135"/>
      <c r="Z747" s="135"/>
      <c r="AA747" s="135"/>
      <c r="AB747" s="135"/>
      <c r="AC747" s="135"/>
      <c r="AD747" s="135"/>
    </row>
    <row r="748" spans="1:30" s="6" customFormat="1" x14ac:dyDescent="0.3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35"/>
      <c r="U748" s="135"/>
      <c r="V748" s="135"/>
      <c r="W748" s="135"/>
      <c r="X748" s="135"/>
      <c r="Y748" s="135"/>
      <c r="Z748" s="135"/>
      <c r="AA748" s="135"/>
      <c r="AB748" s="135"/>
      <c r="AC748" s="135"/>
      <c r="AD748" s="135"/>
    </row>
    <row r="749" spans="1:30" s="6" customFormat="1" x14ac:dyDescent="0.3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35"/>
      <c r="U749" s="135"/>
      <c r="V749" s="135"/>
      <c r="W749" s="135"/>
      <c r="X749" s="135"/>
      <c r="Y749" s="135"/>
      <c r="Z749" s="135"/>
      <c r="AA749" s="135"/>
      <c r="AB749" s="135"/>
      <c r="AC749" s="135"/>
      <c r="AD749" s="135"/>
    </row>
    <row r="750" spans="1:30" s="6" customFormat="1" x14ac:dyDescent="0.3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35"/>
      <c r="U750" s="135"/>
      <c r="V750" s="135"/>
      <c r="W750" s="135"/>
      <c r="X750" s="135"/>
      <c r="Y750" s="135"/>
      <c r="Z750" s="135"/>
      <c r="AA750" s="135"/>
      <c r="AB750" s="135"/>
      <c r="AC750" s="135"/>
      <c r="AD750" s="135"/>
    </row>
    <row r="751" spans="1:30" s="6" customFormat="1" x14ac:dyDescent="0.3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35"/>
      <c r="U751" s="135"/>
      <c r="V751" s="135"/>
      <c r="W751" s="135"/>
      <c r="X751" s="135"/>
      <c r="Y751" s="135"/>
      <c r="Z751" s="135"/>
      <c r="AA751" s="135"/>
      <c r="AB751" s="135"/>
      <c r="AC751" s="135"/>
      <c r="AD751" s="135"/>
    </row>
    <row r="752" spans="1:30" s="6" customFormat="1" x14ac:dyDescent="0.3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35"/>
      <c r="U752" s="135"/>
      <c r="V752" s="135"/>
      <c r="W752" s="135"/>
      <c r="X752" s="135"/>
      <c r="Y752" s="135"/>
      <c r="Z752" s="135"/>
      <c r="AA752" s="135"/>
      <c r="AB752" s="135"/>
      <c r="AC752" s="135"/>
      <c r="AD752" s="135"/>
    </row>
    <row r="753" spans="1:30" s="6" customFormat="1" x14ac:dyDescent="0.3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35"/>
      <c r="U753" s="135"/>
      <c r="V753" s="135"/>
      <c r="W753" s="135"/>
      <c r="X753" s="135"/>
      <c r="Y753" s="135"/>
      <c r="Z753" s="135"/>
      <c r="AA753" s="135"/>
      <c r="AB753" s="135"/>
      <c r="AC753" s="135"/>
      <c r="AD753" s="135"/>
    </row>
    <row r="754" spans="1:30" s="6" customFormat="1" x14ac:dyDescent="0.3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35"/>
      <c r="U754" s="135"/>
      <c r="V754" s="135"/>
      <c r="W754" s="135"/>
      <c r="X754" s="135"/>
      <c r="Y754" s="135"/>
      <c r="Z754" s="135"/>
      <c r="AA754" s="135"/>
      <c r="AB754" s="135"/>
      <c r="AC754" s="135"/>
      <c r="AD754" s="135"/>
    </row>
    <row r="755" spans="1:30" s="6" customFormat="1" x14ac:dyDescent="0.3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35"/>
      <c r="U755" s="135"/>
      <c r="V755" s="135"/>
      <c r="W755" s="135"/>
      <c r="X755" s="135"/>
      <c r="Y755" s="135"/>
      <c r="Z755" s="135"/>
      <c r="AA755" s="135"/>
      <c r="AB755" s="135"/>
      <c r="AC755" s="135"/>
      <c r="AD755" s="135"/>
    </row>
    <row r="756" spans="1:30" s="6" customFormat="1" x14ac:dyDescent="0.3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35"/>
      <c r="U756" s="135"/>
      <c r="V756" s="135"/>
      <c r="W756" s="135"/>
      <c r="X756" s="135"/>
      <c r="Y756" s="135"/>
      <c r="Z756" s="135"/>
      <c r="AA756" s="135"/>
      <c r="AB756" s="135"/>
      <c r="AC756" s="135"/>
      <c r="AD756" s="135"/>
    </row>
    <row r="757" spans="1:30" s="6" customFormat="1" x14ac:dyDescent="0.3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35"/>
      <c r="U757" s="135"/>
      <c r="V757" s="135"/>
      <c r="W757" s="135"/>
      <c r="X757" s="135"/>
      <c r="Y757" s="135"/>
      <c r="Z757" s="135"/>
      <c r="AA757" s="135"/>
      <c r="AB757" s="135"/>
      <c r="AC757" s="135"/>
      <c r="AD757" s="135"/>
    </row>
    <row r="758" spans="1:30" s="6" customFormat="1" x14ac:dyDescent="0.3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35"/>
      <c r="U758" s="135"/>
      <c r="V758" s="135"/>
      <c r="W758" s="135"/>
      <c r="X758" s="135"/>
      <c r="Y758" s="135"/>
      <c r="Z758" s="135"/>
      <c r="AA758" s="135"/>
      <c r="AB758" s="135"/>
      <c r="AC758" s="135"/>
      <c r="AD758" s="135"/>
    </row>
    <row r="759" spans="1:30" s="6" customFormat="1" x14ac:dyDescent="0.3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35"/>
      <c r="U759" s="135"/>
      <c r="V759" s="135"/>
      <c r="W759" s="135"/>
      <c r="X759" s="135"/>
      <c r="Y759" s="135"/>
      <c r="Z759" s="135"/>
      <c r="AA759" s="135"/>
      <c r="AB759" s="135"/>
      <c r="AC759" s="135"/>
      <c r="AD759" s="135"/>
    </row>
    <row r="760" spans="1:30" s="6" customFormat="1" x14ac:dyDescent="0.3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35"/>
      <c r="U760" s="135"/>
      <c r="V760" s="135"/>
      <c r="W760" s="135"/>
      <c r="X760" s="135"/>
      <c r="Y760" s="135"/>
      <c r="Z760" s="135"/>
      <c r="AA760" s="135"/>
      <c r="AB760" s="135"/>
      <c r="AC760" s="135"/>
      <c r="AD760" s="135"/>
    </row>
    <row r="761" spans="1:30" s="6" customFormat="1" x14ac:dyDescent="0.3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35"/>
      <c r="U761" s="135"/>
      <c r="V761" s="135"/>
      <c r="W761" s="135"/>
      <c r="X761" s="135"/>
      <c r="Y761" s="135"/>
      <c r="Z761" s="135"/>
      <c r="AA761" s="135"/>
      <c r="AB761" s="135"/>
      <c r="AC761" s="135"/>
      <c r="AD761" s="135"/>
    </row>
    <row r="762" spans="1:30" s="6" customFormat="1" x14ac:dyDescent="0.3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35"/>
      <c r="U762" s="135"/>
      <c r="V762" s="135"/>
      <c r="W762" s="135"/>
      <c r="X762" s="135"/>
      <c r="Y762" s="135"/>
      <c r="Z762" s="135"/>
      <c r="AA762" s="135"/>
      <c r="AB762" s="135"/>
      <c r="AC762" s="135"/>
      <c r="AD762" s="135"/>
    </row>
    <row r="763" spans="1:30" s="6" customFormat="1" x14ac:dyDescent="0.3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35"/>
      <c r="U763" s="135"/>
      <c r="V763" s="135"/>
      <c r="W763" s="135"/>
      <c r="X763" s="135"/>
      <c r="Y763" s="135"/>
      <c r="Z763" s="135"/>
      <c r="AA763" s="135"/>
      <c r="AB763" s="135"/>
      <c r="AC763" s="135"/>
      <c r="AD763" s="135"/>
    </row>
    <row r="764" spans="1:30" s="6" customFormat="1" x14ac:dyDescent="0.3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35"/>
      <c r="U764" s="135"/>
      <c r="V764" s="135"/>
      <c r="W764" s="135"/>
      <c r="X764" s="135"/>
      <c r="Y764" s="135"/>
      <c r="Z764" s="135"/>
      <c r="AA764" s="135"/>
      <c r="AB764" s="135"/>
      <c r="AC764" s="135"/>
      <c r="AD764" s="135"/>
    </row>
    <row r="765" spans="1:30" s="6" customFormat="1" x14ac:dyDescent="0.3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35"/>
      <c r="U765" s="135"/>
      <c r="V765" s="135"/>
      <c r="W765" s="135"/>
      <c r="X765" s="135"/>
      <c r="Y765" s="135"/>
      <c r="Z765" s="135"/>
      <c r="AA765" s="135"/>
      <c r="AB765" s="135"/>
      <c r="AC765" s="135"/>
      <c r="AD765" s="135"/>
    </row>
    <row r="766" spans="1:30" s="6" customFormat="1" x14ac:dyDescent="0.3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35"/>
      <c r="U766" s="135"/>
      <c r="V766" s="135"/>
      <c r="W766" s="135"/>
      <c r="X766" s="135"/>
      <c r="Y766" s="135"/>
      <c r="Z766" s="135"/>
      <c r="AA766" s="135"/>
      <c r="AB766" s="135"/>
      <c r="AC766" s="135"/>
      <c r="AD766" s="135"/>
    </row>
    <row r="767" spans="1:30" s="6" customFormat="1" x14ac:dyDescent="0.3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35"/>
      <c r="U767" s="135"/>
      <c r="V767" s="135"/>
      <c r="W767" s="135"/>
      <c r="X767" s="135"/>
      <c r="Y767" s="135"/>
      <c r="Z767" s="135"/>
      <c r="AA767" s="135"/>
      <c r="AB767" s="135"/>
      <c r="AC767" s="135"/>
      <c r="AD767" s="135"/>
    </row>
    <row r="768" spans="1:30" s="6" customFormat="1" x14ac:dyDescent="0.3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35"/>
      <c r="U768" s="135"/>
      <c r="V768" s="135"/>
      <c r="W768" s="135"/>
      <c r="X768" s="135"/>
      <c r="Y768" s="135"/>
      <c r="Z768" s="135"/>
      <c r="AA768" s="135"/>
      <c r="AB768" s="135"/>
      <c r="AC768" s="135"/>
      <c r="AD768" s="135"/>
    </row>
    <row r="769" spans="1:30" s="6" customFormat="1" x14ac:dyDescent="0.3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35"/>
      <c r="U769" s="135"/>
      <c r="V769" s="135"/>
      <c r="W769" s="135"/>
      <c r="X769" s="135"/>
      <c r="Y769" s="135"/>
      <c r="Z769" s="135"/>
      <c r="AA769" s="135"/>
      <c r="AB769" s="135"/>
      <c r="AC769" s="135"/>
      <c r="AD769" s="135"/>
    </row>
    <row r="770" spans="1:30" s="6" customFormat="1" x14ac:dyDescent="0.3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35"/>
      <c r="U770" s="135"/>
      <c r="V770" s="135"/>
      <c r="W770" s="135"/>
      <c r="X770" s="135"/>
      <c r="Y770" s="135"/>
      <c r="Z770" s="135"/>
      <c r="AA770" s="135"/>
      <c r="AB770" s="135"/>
      <c r="AC770" s="135"/>
      <c r="AD770" s="135"/>
    </row>
    <row r="771" spans="1:30" s="6" customFormat="1" x14ac:dyDescent="0.3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35"/>
      <c r="U771" s="135"/>
      <c r="V771" s="135"/>
      <c r="W771" s="135"/>
      <c r="X771" s="135"/>
      <c r="Y771" s="135"/>
      <c r="Z771" s="135"/>
      <c r="AA771" s="135"/>
      <c r="AB771" s="135"/>
      <c r="AC771" s="135"/>
      <c r="AD771" s="135"/>
    </row>
    <row r="772" spans="1:30" s="6" customFormat="1" x14ac:dyDescent="0.3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35"/>
      <c r="U772" s="135"/>
      <c r="V772" s="135"/>
      <c r="W772" s="135"/>
      <c r="X772" s="135"/>
      <c r="Y772" s="135"/>
      <c r="Z772" s="135"/>
      <c r="AA772" s="135"/>
      <c r="AB772" s="135"/>
      <c r="AC772" s="135"/>
      <c r="AD772" s="135"/>
    </row>
    <row r="773" spans="1:30" s="6" customFormat="1" x14ac:dyDescent="0.3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35"/>
      <c r="U773" s="135"/>
      <c r="V773" s="135"/>
      <c r="W773" s="135"/>
      <c r="X773" s="135"/>
      <c r="Y773" s="135"/>
      <c r="Z773" s="135"/>
      <c r="AA773" s="135"/>
      <c r="AB773" s="135"/>
      <c r="AC773" s="135"/>
      <c r="AD773" s="135"/>
    </row>
    <row r="774" spans="1:30" s="6" customFormat="1" x14ac:dyDescent="0.3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35"/>
      <c r="U774" s="135"/>
      <c r="V774" s="135"/>
      <c r="W774" s="135"/>
      <c r="X774" s="135"/>
      <c r="Y774" s="135"/>
      <c r="Z774" s="135"/>
      <c r="AA774" s="135"/>
      <c r="AB774" s="135"/>
      <c r="AC774" s="135"/>
      <c r="AD774" s="135"/>
    </row>
    <row r="775" spans="1:30" s="6" customFormat="1" x14ac:dyDescent="0.3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35"/>
      <c r="U775" s="135"/>
      <c r="V775" s="135"/>
      <c r="W775" s="135"/>
      <c r="X775" s="135"/>
      <c r="Y775" s="135"/>
      <c r="Z775" s="135"/>
      <c r="AA775" s="135"/>
      <c r="AB775" s="135"/>
      <c r="AC775" s="135"/>
      <c r="AD775" s="135"/>
    </row>
    <row r="776" spans="1:30" s="6" customFormat="1" x14ac:dyDescent="0.3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35"/>
      <c r="U776" s="135"/>
      <c r="V776" s="135"/>
      <c r="W776" s="135"/>
      <c r="X776" s="135"/>
      <c r="Y776" s="135"/>
      <c r="Z776" s="135"/>
      <c r="AA776" s="135"/>
      <c r="AB776" s="135"/>
      <c r="AC776" s="135"/>
      <c r="AD776" s="135"/>
    </row>
    <row r="777" spans="1:30" s="6" customFormat="1" x14ac:dyDescent="0.3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35"/>
      <c r="U777" s="135"/>
      <c r="V777" s="135"/>
      <c r="W777" s="135"/>
      <c r="X777" s="135"/>
      <c r="Y777" s="135"/>
      <c r="Z777" s="135"/>
      <c r="AA777" s="135"/>
      <c r="AB777" s="135"/>
      <c r="AC777" s="135"/>
      <c r="AD777" s="135"/>
    </row>
    <row r="778" spans="1:30" s="6" customFormat="1" x14ac:dyDescent="0.3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35"/>
      <c r="U778" s="135"/>
      <c r="V778" s="135"/>
      <c r="W778" s="135"/>
      <c r="X778" s="135"/>
      <c r="Y778" s="135"/>
      <c r="Z778" s="135"/>
      <c r="AA778" s="135"/>
      <c r="AB778" s="135"/>
      <c r="AC778" s="135"/>
      <c r="AD778" s="135"/>
    </row>
    <row r="779" spans="1:30" s="6" customFormat="1" x14ac:dyDescent="0.3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35"/>
      <c r="U779" s="135"/>
      <c r="V779" s="135"/>
      <c r="W779" s="135"/>
      <c r="X779" s="135"/>
      <c r="Y779" s="135"/>
      <c r="Z779" s="135"/>
      <c r="AA779" s="135"/>
      <c r="AB779" s="135"/>
      <c r="AC779" s="135"/>
      <c r="AD779" s="135"/>
    </row>
    <row r="780" spans="1:30" s="6" customFormat="1" x14ac:dyDescent="0.3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35"/>
      <c r="U780" s="135"/>
      <c r="V780" s="135"/>
      <c r="W780" s="135"/>
      <c r="X780" s="135"/>
      <c r="Y780" s="135"/>
      <c r="Z780" s="135"/>
      <c r="AA780" s="135"/>
      <c r="AB780" s="135"/>
      <c r="AC780" s="135"/>
      <c r="AD780" s="135"/>
    </row>
    <row r="781" spans="1:30" s="6" customFormat="1" x14ac:dyDescent="0.3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35"/>
      <c r="U781" s="135"/>
      <c r="V781" s="135"/>
      <c r="W781" s="135"/>
      <c r="X781" s="135"/>
      <c r="Y781" s="135"/>
      <c r="Z781" s="135"/>
      <c r="AA781" s="135"/>
      <c r="AB781" s="135"/>
      <c r="AC781" s="135"/>
      <c r="AD781" s="135"/>
    </row>
    <row r="782" spans="1:30" s="6" customFormat="1" x14ac:dyDescent="0.3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35"/>
      <c r="U782" s="135"/>
      <c r="V782" s="135"/>
      <c r="W782" s="135"/>
      <c r="X782" s="135"/>
      <c r="Y782" s="135"/>
      <c r="Z782" s="135"/>
      <c r="AA782" s="135"/>
      <c r="AB782" s="135"/>
      <c r="AC782" s="135"/>
      <c r="AD782" s="135"/>
    </row>
    <row r="783" spans="1:30" s="6" customFormat="1" x14ac:dyDescent="0.3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35"/>
      <c r="U783" s="135"/>
      <c r="V783" s="135"/>
      <c r="W783" s="135"/>
      <c r="X783" s="135"/>
      <c r="Y783" s="135"/>
      <c r="Z783" s="135"/>
      <c r="AA783" s="135"/>
      <c r="AB783" s="135"/>
      <c r="AC783" s="135"/>
      <c r="AD783" s="135"/>
    </row>
    <row r="784" spans="1:30" s="6" customFormat="1" x14ac:dyDescent="0.3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35"/>
      <c r="U784" s="135"/>
      <c r="V784" s="135"/>
      <c r="W784" s="135"/>
      <c r="X784" s="135"/>
      <c r="Y784" s="135"/>
      <c r="Z784" s="135"/>
      <c r="AA784" s="135"/>
      <c r="AB784" s="135"/>
      <c r="AC784" s="135"/>
      <c r="AD784" s="135"/>
    </row>
    <row r="785" spans="1:30" s="6" customFormat="1" x14ac:dyDescent="0.3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35"/>
      <c r="U785" s="135"/>
      <c r="V785" s="135"/>
      <c r="W785" s="135"/>
      <c r="X785" s="135"/>
      <c r="Y785" s="135"/>
      <c r="Z785" s="135"/>
      <c r="AA785" s="135"/>
      <c r="AB785" s="135"/>
      <c r="AC785" s="135"/>
      <c r="AD785" s="135"/>
    </row>
    <row r="786" spans="1:30" s="6" customFormat="1" x14ac:dyDescent="0.3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35"/>
      <c r="U786" s="135"/>
      <c r="V786" s="135"/>
      <c r="W786" s="135"/>
      <c r="X786" s="135"/>
      <c r="Y786" s="135"/>
      <c r="Z786" s="135"/>
      <c r="AA786" s="135"/>
      <c r="AB786" s="135"/>
      <c r="AC786" s="135"/>
      <c r="AD786" s="135"/>
    </row>
    <row r="787" spans="1:30" s="6" customFormat="1" x14ac:dyDescent="0.3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35"/>
      <c r="U787" s="135"/>
      <c r="V787" s="135"/>
      <c r="W787" s="135"/>
      <c r="X787" s="135"/>
      <c r="Y787" s="135"/>
      <c r="Z787" s="135"/>
      <c r="AA787" s="135"/>
      <c r="AB787" s="135"/>
      <c r="AC787" s="135"/>
      <c r="AD787" s="135"/>
    </row>
    <row r="788" spans="1:30" s="6" customFormat="1" x14ac:dyDescent="0.3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35"/>
      <c r="U788" s="135"/>
      <c r="V788" s="135"/>
      <c r="W788" s="135"/>
      <c r="X788" s="135"/>
      <c r="Y788" s="135"/>
      <c r="Z788" s="135"/>
      <c r="AA788" s="135"/>
      <c r="AB788" s="135"/>
      <c r="AC788" s="135"/>
      <c r="AD788" s="135"/>
    </row>
    <row r="789" spans="1:30" s="6" customFormat="1" x14ac:dyDescent="0.3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35"/>
      <c r="U789" s="135"/>
      <c r="V789" s="135"/>
      <c r="W789" s="135"/>
      <c r="X789" s="135"/>
      <c r="Y789" s="135"/>
      <c r="Z789" s="135"/>
      <c r="AA789" s="135"/>
      <c r="AB789" s="135"/>
      <c r="AC789" s="135"/>
      <c r="AD789" s="135"/>
    </row>
    <row r="790" spans="1:30" s="6" customFormat="1" x14ac:dyDescent="0.3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35"/>
      <c r="U790" s="135"/>
      <c r="V790" s="135"/>
      <c r="W790" s="135"/>
      <c r="X790" s="135"/>
      <c r="Y790" s="135"/>
      <c r="Z790" s="135"/>
      <c r="AA790" s="135"/>
      <c r="AB790" s="135"/>
      <c r="AC790" s="135"/>
      <c r="AD790" s="135"/>
    </row>
    <row r="791" spans="1:30" s="6" customFormat="1" x14ac:dyDescent="0.3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35"/>
      <c r="U791" s="135"/>
      <c r="V791" s="135"/>
      <c r="W791" s="135"/>
      <c r="X791" s="135"/>
      <c r="Y791" s="135"/>
      <c r="Z791" s="135"/>
      <c r="AA791" s="135"/>
      <c r="AB791" s="135"/>
      <c r="AC791" s="135"/>
      <c r="AD791" s="135"/>
    </row>
    <row r="792" spans="1:30" s="6" customFormat="1" x14ac:dyDescent="0.3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35"/>
      <c r="U792" s="135"/>
      <c r="V792" s="135"/>
      <c r="W792" s="135"/>
      <c r="X792" s="135"/>
      <c r="Y792" s="135"/>
      <c r="Z792" s="135"/>
      <c r="AA792" s="135"/>
      <c r="AB792" s="135"/>
      <c r="AC792" s="135"/>
      <c r="AD792" s="135"/>
    </row>
    <row r="793" spans="1:30" s="6" customFormat="1" x14ac:dyDescent="0.3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35"/>
      <c r="U793" s="135"/>
      <c r="V793" s="135"/>
      <c r="W793" s="135"/>
      <c r="X793" s="135"/>
      <c r="Y793" s="135"/>
      <c r="Z793" s="135"/>
      <c r="AA793" s="135"/>
      <c r="AB793" s="135"/>
      <c r="AC793" s="135"/>
      <c r="AD793" s="135"/>
    </row>
    <row r="794" spans="1:30" s="6" customFormat="1" x14ac:dyDescent="0.3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35"/>
      <c r="U794" s="135"/>
      <c r="V794" s="135"/>
      <c r="W794" s="135"/>
      <c r="X794" s="135"/>
      <c r="Y794" s="135"/>
      <c r="Z794" s="135"/>
      <c r="AA794" s="135"/>
      <c r="AB794" s="135"/>
      <c r="AC794" s="135"/>
      <c r="AD794" s="135"/>
    </row>
    <row r="795" spans="1:30" s="6" customFormat="1" x14ac:dyDescent="0.3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35"/>
      <c r="U795" s="135"/>
      <c r="V795" s="135"/>
      <c r="W795" s="135"/>
      <c r="X795" s="135"/>
      <c r="Y795" s="135"/>
      <c r="Z795" s="135"/>
      <c r="AA795" s="135"/>
      <c r="AB795" s="135"/>
      <c r="AC795" s="135"/>
      <c r="AD795" s="135"/>
    </row>
    <row r="796" spans="1:30" s="6" customFormat="1" x14ac:dyDescent="0.3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35"/>
      <c r="U796" s="135"/>
      <c r="V796" s="135"/>
      <c r="W796" s="135"/>
      <c r="X796" s="135"/>
      <c r="Y796" s="135"/>
      <c r="Z796" s="135"/>
      <c r="AA796" s="135"/>
      <c r="AB796" s="135"/>
      <c r="AC796" s="135"/>
      <c r="AD796" s="135"/>
    </row>
    <row r="797" spans="1:30" s="6" customFormat="1" x14ac:dyDescent="0.3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35"/>
      <c r="U797" s="135"/>
      <c r="V797" s="135"/>
      <c r="W797" s="135"/>
      <c r="X797" s="135"/>
      <c r="Y797" s="135"/>
      <c r="Z797" s="135"/>
      <c r="AA797" s="135"/>
      <c r="AB797" s="135"/>
      <c r="AC797" s="135"/>
      <c r="AD797" s="135"/>
    </row>
    <row r="798" spans="1:30" s="6" customFormat="1" x14ac:dyDescent="0.3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35"/>
      <c r="U798" s="135"/>
      <c r="V798" s="135"/>
      <c r="W798" s="135"/>
      <c r="X798" s="135"/>
      <c r="Y798" s="135"/>
      <c r="Z798" s="135"/>
      <c r="AA798" s="135"/>
      <c r="AB798" s="135"/>
      <c r="AC798" s="135"/>
      <c r="AD798" s="135"/>
    </row>
    <row r="799" spans="1:30" s="6" customFormat="1" x14ac:dyDescent="0.3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35"/>
      <c r="U799" s="135"/>
      <c r="V799" s="135"/>
      <c r="W799" s="135"/>
      <c r="X799" s="135"/>
      <c r="Y799" s="135"/>
      <c r="Z799" s="135"/>
      <c r="AA799" s="135"/>
      <c r="AB799" s="135"/>
      <c r="AC799" s="135"/>
      <c r="AD799" s="135"/>
    </row>
    <row r="800" spans="1:30" s="6" customFormat="1" x14ac:dyDescent="0.3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35"/>
      <c r="U800" s="135"/>
      <c r="V800" s="135"/>
      <c r="W800" s="135"/>
      <c r="X800" s="135"/>
      <c r="Y800" s="135"/>
      <c r="Z800" s="135"/>
      <c r="AA800" s="135"/>
      <c r="AB800" s="135"/>
      <c r="AC800" s="135"/>
      <c r="AD800" s="135"/>
    </row>
    <row r="801" spans="1:30" s="6" customFormat="1" x14ac:dyDescent="0.3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35"/>
      <c r="U801" s="135"/>
      <c r="V801" s="135"/>
      <c r="W801" s="135"/>
      <c r="X801" s="135"/>
      <c r="Y801" s="135"/>
      <c r="Z801" s="135"/>
      <c r="AA801" s="135"/>
      <c r="AB801" s="135"/>
      <c r="AC801" s="135"/>
      <c r="AD801" s="135"/>
    </row>
    <row r="802" spans="1:30" s="6" customFormat="1" x14ac:dyDescent="0.3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35"/>
      <c r="U802" s="135"/>
      <c r="V802" s="135"/>
      <c r="W802" s="135"/>
      <c r="X802" s="135"/>
      <c r="Y802" s="135"/>
      <c r="Z802" s="135"/>
      <c r="AA802" s="135"/>
      <c r="AB802" s="135"/>
      <c r="AC802" s="135"/>
      <c r="AD802" s="135"/>
    </row>
    <row r="803" spans="1:30" s="6" customFormat="1" x14ac:dyDescent="0.3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35"/>
      <c r="U803" s="135"/>
      <c r="V803" s="135"/>
      <c r="W803" s="135"/>
      <c r="X803" s="135"/>
      <c r="Y803" s="135"/>
      <c r="Z803" s="135"/>
      <c r="AA803" s="135"/>
      <c r="AB803" s="135"/>
      <c r="AC803" s="135"/>
      <c r="AD803" s="135"/>
    </row>
    <row r="804" spans="1:30" s="6" customFormat="1" x14ac:dyDescent="0.3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35"/>
      <c r="U804" s="135"/>
      <c r="V804" s="135"/>
      <c r="W804" s="135"/>
      <c r="X804" s="135"/>
      <c r="Y804" s="135"/>
      <c r="Z804" s="135"/>
      <c r="AA804" s="135"/>
      <c r="AB804" s="135"/>
      <c r="AC804" s="135"/>
      <c r="AD804" s="135"/>
    </row>
    <row r="805" spans="1:30" s="6" customFormat="1" x14ac:dyDescent="0.3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35"/>
      <c r="U805" s="135"/>
      <c r="V805" s="135"/>
      <c r="W805" s="135"/>
      <c r="X805" s="135"/>
      <c r="Y805" s="135"/>
      <c r="Z805" s="135"/>
      <c r="AA805" s="135"/>
      <c r="AB805" s="135"/>
      <c r="AC805" s="135"/>
      <c r="AD805" s="135"/>
    </row>
    <row r="806" spans="1:30" s="6" customFormat="1" x14ac:dyDescent="0.3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35"/>
      <c r="U806" s="135"/>
      <c r="V806" s="135"/>
      <c r="W806" s="135"/>
      <c r="X806" s="135"/>
      <c r="Y806" s="135"/>
      <c r="Z806" s="135"/>
      <c r="AA806" s="135"/>
      <c r="AB806" s="135"/>
      <c r="AC806" s="135"/>
      <c r="AD806" s="135"/>
    </row>
    <row r="807" spans="1:30" s="6" customFormat="1" x14ac:dyDescent="0.3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35"/>
      <c r="U807" s="135"/>
      <c r="V807" s="135"/>
      <c r="W807" s="135"/>
      <c r="X807" s="135"/>
      <c r="Y807" s="135"/>
      <c r="Z807" s="135"/>
      <c r="AA807" s="135"/>
      <c r="AB807" s="135"/>
      <c r="AC807" s="135"/>
      <c r="AD807" s="135"/>
    </row>
    <row r="808" spans="1:30" s="6" customFormat="1" x14ac:dyDescent="0.3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35"/>
      <c r="U808" s="135"/>
      <c r="V808" s="135"/>
      <c r="W808" s="135"/>
      <c r="X808" s="135"/>
      <c r="Y808" s="135"/>
      <c r="Z808" s="135"/>
      <c r="AA808" s="135"/>
      <c r="AB808" s="135"/>
      <c r="AC808" s="135"/>
      <c r="AD808" s="135"/>
    </row>
    <row r="809" spans="1:30" s="6" customFormat="1" x14ac:dyDescent="0.3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35"/>
      <c r="U809" s="135"/>
      <c r="V809" s="135"/>
      <c r="W809" s="135"/>
      <c r="X809" s="135"/>
      <c r="Y809" s="135"/>
      <c r="Z809" s="135"/>
      <c r="AA809" s="135"/>
      <c r="AB809" s="135"/>
      <c r="AC809" s="135"/>
      <c r="AD809" s="135"/>
    </row>
    <row r="810" spans="1:30" s="6" customFormat="1" x14ac:dyDescent="0.3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35"/>
      <c r="U810" s="135"/>
      <c r="V810" s="135"/>
      <c r="W810" s="135"/>
      <c r="X810" s="135"/>
      <c r="Y810" s="135"/>
      <c r="Z810" s="135"/>
      <c r="AA810" s="135"/>
      <c r="AB810" s="135"/>
      <c r="AC810" s="135"/>
      <c r="AD810" s="135"/>
    </row>
    <row r="811" spans="1:30" s="6" customFormat="1" x14ac:dyDescent="0.3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35"/>
      <c r="U811" s="135"/>
      <c r="V811" s="135"/>
      <c r="W811" s="135"/>
      <c r="X811" s="135"/>
      <c r="Y811" s="135"/>
      <c r="Z811" s="135"/>
      <c r="AA811" s="135"/>
      <c r="AB811" s="135"/>
      <c r="AC811" s="135"/>
      <c r="AD811" s="135"/>
    </row>
    <row r="812" spans="1:30" s="6" customFormat="1" x14ac:dyDescent="0.3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35"/>
      <c r="U812" s="135"/>
      <c r="V812" s="135"/>
      <c r="W812" s="135"/>
      <c r="X812" s="135"/>
      <c r="Y812" s="135"/>
      <c r="Z812" s="135"/>
      <c r="AA812" s="135"/>
      <c r="AB812" s="135"/>
      <c r="AC812" s="135"/>
      <c r="AD812" s="135"/>
    </row>
    <row r="813" spans="1:30" s="6" customFormat="1" x14ac:dyDescent="0.3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35"/>
      <c r="U813" s="135"/>
      <c r="V813" s="135"/>
      <c r="W813" s="135"/>
      <c r="X813" s="135"/>
      <c r="Y813" s="135"/>
      <c r="Z813" s="135"/>
      <c r="AA813" s="135"/>
      <c r="AB813" s="135"/>
      <c r="AC813" s="135"/>
      <c r="AD813" s="135"/>
    </row>
    <row r="814" spans="1:30" s="6" customFormat="1" x14ac:dyDescent="0.3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35"/>
      <c r="U814" s="135"/>
      <c r="V814" s="135"/>
      <c r="W814" s="135"/>
      <c r="X814" s="135"/>
      <c r="Y814" s="135"/>
      <c r="Z814" s="135"/>
      <c r="AA814" s="135"/>
      <c r="AB814" s="135"/>
      <c r="AC814" s="135"/>
      <c r="AD814" s="135"/>
    </row>
    <row r="815" spans="1:30" s="6" customFormat="1" x14ac:dyDescent="0.3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35"/>
      <c r="U815" s="135"/>
      <c r="V815" s="135"/>
      <c r="W815" s="135"/>
      <c r="X815" s="135"/>
      <c r="Y815" s="135"/>
      <c r="Z815" s="135"/>
      <c r="AA815" s="135"/>
      <c r="AB815" s="135"/>
      <c r="AC815" s="135"/>
      <c r="AD815" s="135"/>
    </row>
    <row r="816" spans="1:30" s="6" customFormat="1" x14ac:dyDescent="0.3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35"/>
      <c r="U816" s="135"/>
      <c r="V816" s="135"/>
      <c r="W816" s="135"/>
      <c r="X816" s="135"/>
      <c r="Y816" s="135"/>
      <c r="Z816" s="135"/>
      <c r="AA816" s="135"/>
      <c r="AB816" s="135"/>
      <c r="AC816" s="135"/>
      <c r="AD816" s="135"/>
    </row>
    <row r="817" spans="1:30" s="6" customFormat="1" x14ac:dyDescent="0.3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35"/>
      <c r="U817" s="135"/>
      <c r="V817" s="135"/>
      <c r="W817" s="135"/>
      <c r="X817" s="135"/>
      <c r="Y817" s="135"/>
      <c r="Z817" s="135"/>
      <c r="AA817" s="135"/>
      <c r="AB817" s="135"/>
      <c r="AC817" s="135"/>
      <c r="AD817" s="135"/>
    </row>
    <row r="818" spans="1:30" s="6" customFormat="1" x14ac:dyDescent="0.3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35"/>
      <c r="U818" s="135"/>
      <c r="V818" s="135"/>
      <c r="W818" s="135"/>
      <c r="X818" s="135"/>
      <c r="Y818" s="135"/>
      <c r="Z818" s="135"/>
      <c r="AA818" s="135"/>
      <c r="AB818" s="135"/>
      <c r="AC818" s="135"/>
      <c r="AD818" s="135"/>
    </row>
    <row r="819" spans="1:30" s="6" customFormat="1" x14ac:dyDescent="0.3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35"/>
      <c r="U819" s="135"/>
      <c r="V819" s="135"/>
      <c r="W819" s="135"/>
      <c r="X819" s="135"/>
      <c r="Y819" s="135"/>
      <c r="Z819" s="135"/>
      <c r="AA819" s="135"/>
      <c r="AB819" s="135"/>
      <c r="AC819" s="135"/>
      <c r="AD819" s="135"/>
    </row>
    <row r="820" spans="1:30" s="6" customFormat="1" x14ac:dyDescent="0.3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35"/>
      <c r="U820" s="135"/>
      <c r="V820" s="135"/>
      <c r="W820" s="135"/>
      <c r="X820" s="135"/>
      <c r="Y820" s="135"/>
      <c r="Z820" s="135"/>
      <c r="AA820" s="135"/>
      <c r="AB820" s="135"/>
      <c r="AC820" s="135"/>
      <c r="AD820" s="135"/>
    </row>
    <row r="821" spans="1:30" s="6" customFormat="1" x14ac:dyDescent="0.3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35"/>
      <c r="U821" s="135"/>
      <c r="V821" s="135"/>
      <c r="W821" s="135"/>
      <c r="X821" s="135"/>
      <c r="Y821" s="135"/>
      <c r="Z821" s="135"/>
      <c r="AA821" s="135"/>
      <c r="AB821" s="135"/>
      <c r="AC821" s="135"/>
      <c r="AD821" s="135"/>
    </row>
    <row r="822" spans="1:30" s="6" customFormat="1" x14ac:dyDescent="0.3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35"/>
      <c r="U822" s="135"/>
      <c r="V822" s="135"/>
      <c r="W822" s="135"/>
      <c r="X822" s="135"/>
      <c r="Y822" s="135"/>
      <c r="Z822" s="135"/>
      <c r="AA822" s="135"/>
      <c r="AB822" s="135"/>
      <c r="AC822" s="135"/>
      <c r="AD822" s="135"/>
    </row>
    <row r="823" spans="1:30" s="6" customFormat="1" x14ac:dyDescent="0.3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35"/>
      <c r="U823" s="135"/>
      <c r="V823" s="135"/>
      <c r="W823" s="135"/>
      <c r="X823" s="135"/>
      <c r="Y823" s="135"/>
      <c r="Z823" s="135"/>
      <c r="AA823" s="135"/>
      <c r="AB823" s="135"/>
      <c r="AC823" s="135"/>
      <c r="AD823" s="135"/>
    </row>
    <row r="824" spans="1:30" s="6" customFormat="1" x14ac:dyDescent="0.3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35"/>
      <c r="U824" s="135"/>
      <c r="V824" s="135"/>
      <c r="W824" s="135"/>
      <c r="X824" s="135"/>
      <c r="Y824" s="135"/>
      <c r="Z824" s="135"/>
      <c r="AA824" s="135"/>
      <c r="AB824" s="135"/>
      <c r="AC824" s="135"/>
      <c r="AD824" s="135"/>
    </row>
    <row r="825" spans="1:30" s="6" customFormat="1" x14ac:dyDescent="0.3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35"/>
      <c r="U825" s="135"/>
      <c r="V825" s="135"/>
      <c r="W825" s="135"/>
      <c r="X825" s="135"/>
      <c r="Y825" s="135"/>
      <c r="Z825" s="135"/>
      <c r="AA825" s="135"/>
      <c r="AB825" s="135"/>
      <c r="AC825" s="135"/>
      <c r="AD825" s="135"/>
    </row>
    <row r="826" spans="1:30" s="6" customFormat="1" x14ac:dyDescent="0.3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35"/>
      <c r="U826" s="135"/>
      <c r="V826" s="135"/>
      <c r="W826" s="135"/>
      <c r="X826" s="135"/>
      <c r="Y826" s="135"/>
      <c r="Z826" s="135"/>
      <c r="AA826" s="135"/>
      <c r="AB826" s="135"/>
      <c r="AC826" s="135"/>
      <c r="AD826" s="135"/>
    </row>
    <row r="827" spans="1:30" s="6" customFormat="1" x14ac:dyDescent="0.3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35"/>
      <c r="U827" s="135"/>
      <c r="V827" s="135"/>
      <c r="W827" s="135"/>
      <c r="X827" s="135"/>
      <c r="Y827" s="135"/>
      <c r="Z827" s="135"/>
      <c r="AA827" s="135"/>
      <c r="AB827" s="135"/>
      <c r="AC827" s="135"/>
      <c r="AD827" s="135"/>
    </row>
    <row r="828" spans="1:30" s="6" customFormat="1" x14ac:dyDescent="0.3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35"/>
      <c r="U828" s="135"/>
      <c r="V828" s="135"/>
      <c r="W828" s="135"/>
      <c r="X828" s="135"/>
      <c r="Y828" s="135"/>
      <c r="Z828" s="135"/>
      <c r="AA828" s="135"/>
      <c r="AB828" s="135"/>
      <c r="AC828" s="135"/>
      <c r="AD828" s="135"/>
    </row>
    <row r="829" spans="1:30" s="6" customFormat="1" x14ac:dyDescent="0.3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35"/>
      <c r="U829" s="135"/>
      <c r="V829" s="135"/>
      <c r="W829" s="135"/>
      <c r="X829" s="135"/>
      <c r="Y829" s="135"/>
      <c r="Z829" s="135"/>
      <c r="AA829" s="135"/>
      <c r="AB829" s="135"/>
      <c r="AC829" s="135"/>
      <c r="AD829" s="135"/>
    </row>
    <row r="830" spans="1:30" s="6" customFormat="1" x14ac:dyDescent="0.3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35"/>
      <c r="U830" s="135"/>
      <c r="V830" s="135"/>
      <c r="W830" s="135"/>
      <c r="X830" s="135"/>
      <c r="Y830" s="135"/>
      <c r="Z830" s="135"/>
      <c r="AA830" s="135"/>
      <c r="AB830" s="135"/>
      <c r="AC830" s="135"/>
      <c r="AD830" s="135"/>
    </row>
    <row r="831" spans="1:30" s="6" customFormat="1" x14ac:dyDescent="0.3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35"/>
      <c r="U831" s="135"/>
      <c r="V831" s="135"/>
      <c r="W831" s="135"/>
      <c r="X831" s="135"/>
      <c r="Y831" s="135"/>
      <c r="Z831" s="135"/>
      <c r="AA831" s="135"/>
      <c r="AB831" s="135"/>
      <c r="AC831" s="135"/>
      <c r="AD831" s="135"/>
    </row>
    <row r="832" spans="1:30" s="6" customFormat="1" x14ac:dyDescent="0.3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35"/>
      <c r="U832" s="135"/>
      <c r="V832" s="135"/>
      <c r="W832" s="135"/>
      <c r="X832" s="135"/>
      <c r="Y832" s="135"/>
      <c r="Z832" s="135"/>
      <c r="AA832" s="135"/>
      <c r="AB832" s="135"/>
      <c r="AC832" s="135"/>
      <c r="AD832" s="135"/>
    </row>
    <row r="833" spans="1:30" s="6" customFormat="1" x14ac:dyDescent="0.3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35"/>
      <c r="U833" s="135"/>
      <c r="V833" s="135"/>
      <c r="W833" s="135"/>
      <c r="X833" s="135"/>
      <c r="Y833" s="135"/>
      <c r="Z833" s="135"/>
      <c r="AA833" s="135"/>
      <c r="AB833" s="135"/>
      <c r="AC833" s="135"/>
      <c r="AD833" s="135"/>
    </row>
    <row r="834" spans="1:30" s="6" customFormat="1" x14ac:dyDescent="0.3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35"/>
      <c r="U834" s="135"/>
      <c r="V834" s="135"/>
      <c r="W834" s="135"/>
      <c r="X834" s="135"/>
      <c r="Y834" s="135"/>
      <c r="Z834" s="135"/>
      <c r="AA834" s="135"/>
      <c r="AB834" s="135"/>
      <c r="AC834" s="135"/>
      <c r="AD834" s="135"/>
    </row>
    <row r="835" spans="1:30" s="6" customFormat="1" x14ac:dyDescent="0.3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35"/>
      <c r="U835" s="135"/>
      <c r="V835" s="135"/>
      <c r="W835" s="135"/>
      <c r="X835" s="135"/>
      <c r="Y835" s="135"/>
      <c r="Z835" s="135"/>
      <c r="AA835" s="135"/>
      <c r="AB835" s="135"/>
      <c r="AC835" s="135"/>
      <c r="AD835" s="135"/>
    </row>
    <row r="836" spans="1:30" s="6" customFormat="1" x14ac:dyDescent="0.3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35"/>
      <c r="U836" s="135"/>
      <c r="V836" s="135"/>
      <c r="W836" s="135"/>
      <c r="X836" s="135"/>
      <c r="Y836" s="135"/>
      <c r="Z836" s="135"/>
      <c r="AA836" s="135"/>
      <c r="AB836" s="135"/>
      <c r="AC836" s="135"/>
      <c r="AD836" s="135"/>
    </row>
    <row r="837" spans="1:30" s="6" customFormat="1" x14ac:dyDescent="0.3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35"/>
      <c r="U837" s="135"/>
      <c r="V837" s="135"/>
      <c r="W837" s="135"/>
      <c r="X837" s="135"/>
      <c r="Y837" s="135"/>
      <c r="Z837" s="135"/>
      <c r="AA837" s="135"/>
      <c r="AB837" s="135"/>
      <c r="AC837" s="135"/>
      <c r="AD837" s="135"/>
    </row>
    <row r="838" spans="1:30" s="6" customFormat="1" x14ac:dyDescent="0.3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35"/>
      <c r="U838" s="135"/>
      <c r="V838" s="135"/>
      <c r="W838" s="135"/>
      <c r="X838" s="135"/>
      <c r="Y838" s="135"/>
      <c r="Z838" s="135"/>
      <c r="AA838" s="135"/>
      <c r="AB838" s="135"/>
      <c r="AC838" s="135"/>
      <c r="AD838" s="135"/>
    </row>
    <row r="839" spans="1:30" s="6" customFormat="1" x14ac:dyDescent="0.3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35"/>
      <c r="U839" s="135"/>
      <c r="V839" s="135"/>
      <c r="W839" s="135"/>
      <c r="X839" s="135"/>
      <c r="Y839" s="135"/>
      <c r="Z839" s="135"/>
      <c r="AA839" s="135"/>
      <c r="AB839" s="135"/>
      <c r="AC839" s="135"/>
      <c r="AD839" s="135"/>
    </row>
    <row r="840" spans="1:30" s="6" customFormat="1" x14ac:dyDescent="0.3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35"/>
      <c r="U840" s="135"/>
      <c r="V840" s="135"/>
      <c r="W840" s="135"/>
      <c r="X840" s="135"/>
      <c r="Y840" s="135"/>
      <c r="Z840" s="135"/>
      <c r="AA840" s="135"/>
      <c r="AB840" s="135"/>
      <c r="AC840" s="135"/>
      <c r="AD840" s="135"/>
    </row>
    <row r="841" spans="1:30" s="6" customFormat="1" x14ac:dyDescent="0.3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35"/>
      <c r="U841" s="135"/>
      <c r="V841" s="135"/>
      <c r="W841" s="135"/>
      <c r="X841" s="135"/>
      <c r="Y841" s="135"/>
      <c r="Z841" s="135"/>
      <c r="AA841" s="135"/>
      <c r="AB841" s="135"/>
      <c r="AC841" s="135"/>
      <c r="AD841" s="135"/>
    </row>
    <row r="842" spans="1:30" s="6" customFormat="1" x14ac:dyDescent="0.3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35"/>
      <c r="U842" s="135"/>
      <c r="V842" s="135"/>
      <c r="W842" s="135"/>
      <c r="X842" s="135"/>
      <c r="Y842" s="135"/>
      <c r="Z842" s="135"/>
      <c r="AA842" s="135"/>
      <c r="AB842" s="135"/>
      <c r="AC842" s="135"/>
      <c r="AD842" s="135"/>
    </row>
    <row r="843" spans="1:30" s="6" customFormat="1" x14ac:dyDescent="0.3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35"/>
      <c r="U843" s="135"/>
      <c r="V843" s="135"/>
      <c r="W843" s="135"/>
      <c r="X843" s="135"/>
      <c r="Y843" s="135"/>
      <c r="Z843" s="135"/>
      <c r="AA843" s="135"/>
      <c r="AB843" s="135"/>
      <c r="AC843" s="135"/>
      <c r="AD843" s="135"/>
    </row>
    <row r="844" spans="1:30" s="6" customFormat="1" x14ac:dyDescent="0.3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35"/>
      <c r="U844" s="135"/>
      <c r="V844" s="135"/>
      <c r="W844" s="135"/>
      <c r="X844" s="135"/>
      <c r="Y844" s="135"/>
      <c r="Z844" s="135"/>
      <c r="AA844" s="135"/>
      <c r="AB844" s="135"/>
      <c r="AC844" s="135"/>
      <c r="AD844" s="135"/>
    </row>
    <row r="845" spans="1:30" s="6" customFormat="1" x14ac:dyDescent="0.3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35"/>
      <c r="U845" s="135"/>
      <c r="V845" s="135"/>
      <c r="W845" s="135"/>
      <c r="X845" s="135"/>
      <c r="Y845" s="135"/>
      <c r="Z845" s="135"/>
      <c r="AA845" s="135"/>
      <c r="AB845" s="135"/>
      <c r="AC845" s="135"/>
      <c r="AD845" s="135"/>
    </row>
    <row r="846" spans="1:30" s="6" customFormat="1" x14ac:dyDescent="0.3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35"/>
      <c r="U846" s="135"/>
      <c r="V846" s="135"/>
      <c r="W846" s="135"/>
      <c r="X846" s="135"/>
      <c r="Y846" s="135"/>
      <c r="Z846" s="135"/>
      <c r="AA846" s="135"/>
      <c r="AB846" s="135"/>
      <c r="AC846" s="135"/>
      <c r="AD846" s="135"/>
    </row>
    <row r="847" spans="1:30" s="6" customFormat="1" x14ac:dyDescent="0.3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35"/>
      <c r="U847" s="135"/>
      <c r="V847" s="135"/>
      <c r="W847" s="135"/>
      <c r="X847" s="135"/>
      <c r="Y847" s="135"/>
      <c r="Z847" s="135"/>
      <c r="AA847" s="135"/>
      <c r="AB847" s="135"/>
      <c r="AC847" s="135"/>
      <c r="AD847" s="135"/>
    </row>
    <row r="848" spans="1:30" s="6" customFormat="1" x14ac:dyDescent="0.3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35"/>
      <c r="U848" s="135"/>
      <c r="V848" s="135"/>
      <c r="W848" s="135"/>
      <c r="X848" s="135"/>
      <c r="Y848" s="135"/>
      <c r="Z848" s="135"/>
      <c r="AA848" s="135"/>
      <c r="AB848" s="135"/>
      <c r="AC848" s="135"/>
      <c r="AD848" s="135"/>
    </row>
    <row r="849" spans="1:30" s="6" customFormat="1" x14ac:dyDescent="0.3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35"/>
      <c r="U849" s="135"/>
      <c r="V849" s="135"/>
      <c r="W849" s="135"/>
      <c r="X849" s="135"/>
      <c r="Y849" s="135"/>
      <c r="Z849" s="135"/>
      <c r="AA849" s="135"/>
      <c r="AB849" s="135"/>
      <c r="AC849" s="135"/>
      <c r="AD849" s="135"/>
    </row>
    <row r="850" spans="1:30" s="6" customFormat="1" x14ac:dyDescent="0.3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35"/>
      <c r="U850" s="135"/>
      <c r="V850" s="135"/>
      <c r="W850" s="135"/>
      <c r="X850" s="135"/>
      <c r="Y850" s="135"/>
      <c r="Z850" s="135"/>
      <c r="AA850" s="135"/>
      <c r="AB850" s="135"/>
      <c r="AC850" s="135"/>
      <c r="AD850" s="135"/>
    </row>
    <row r="851" spans="1:30" s="6" customFormat="1" x14ac:dyDescent="0.3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35"/>
      <c r="U851" s="135"/>
      <c r="V851" s="135"/>
      <c r="W851" s="135"/>
      <c r="X851" s="135"/>
      <c r="Y851" s="135"/>
      <c r="Z851" s="135"/>
      <c r="AA851" s="135"/>
      <c r="AB851" s="135"/>
      <c r="AC851" s="135"/>
      <c r="AD851" s="135"/>
    </row>
    <row r="852" spans="1:30" s="6" customFormat="1" x14ac:dyDescent="0.3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35"/>
      <c r="U852" s="135"/>
      <c r="V852" s="135"/>
      <c r="W852" s="135"/>
      <c r="X852" s="135"/>
      <c r="Y852" s="135"/>
      <c r="Z852" s="135"/>
      <c r="AA852" s="135"/>
      <c r="AB852" s="135"/>
      <c r="AC852" s="135"/>
      <c r="AD852" s="135"/>
    </row>
    <row r="853" spans="1:30" s="6" customFormat="1" x14ac:dyDescent="0.3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35"/>
      <c r="U853" s="135"/>
      <c r="V853" s="135"/>
      <c r="W853" s="135"/>
      <c r="X853" s="135"/>
      <c r="Y853" s="135"/>
      <c r="Z853" s="135"/>
      <c r="AA853" s="135"/>
      <c r="AB853" s="135"/>
      <c r="AC853" s="135"/>
      <c r="AD853" s="135"/>
    </row>
    <row r="854" spans="1:30" s="6" customFormat="1" x14ac:dyDescent="0.3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35"/>
      <c r="U854" s="135"/>
      <c r="V854" s="135"/>
      <c r="W854" s="135"/>
      <c r="X854" s="135"/>
      <c r="Y854" s="135"/>
      <c r="Z854" s="135"/>
      <c r="AA854" s="135"/>
      <c r="AB854" s="135"/>
      <c r="AC854" s="135"/>
      <c r="AD854" s="135"/>
    </row>
    <row r="855" spans="1:30" s="6" customFormat="1" x14ac:dyDescent="0.3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35"/>
      <c r="U855" s="135"/>
      <c r="V855" s="135"/>
      <c r="W855" s="135"/>
      <c r="X855" s="135"/>
      <c r="Y855" s="135"/>
      <c r="Z855" s="135"/>
      <c r="AA855" s="135"/>
      <c r="AB855" s="135"/>
      <c r="AC855" s="135"/>
      <c r="AD855" s="135"/>
    </row>
    <row r="856" spans="1:30" s="6" customFormat="1" x14ac:dyDescent="0.3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35"/>
      <c r="U856" s="135"/>
      <c r="V856" s="135"/>
      <c r="W856" s="135"/>
      <c r="X856" s="135"/>
      <c r="Y856" s="135"/>
      <c r="Z856" s="135"/>
      <c r="AA856" s="135"/>
      <c r="AB856" s="135"/>
      <c r="AC856" s="135"/>
      <c r="AD856" s="135"/>
    </row>
    <row r="857" spans="1:30" s="6" customFormat="1" x14ac:dyDescent="0.3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35"/>
      <c r="U857" s="135"/>
      <c r="V857" s="135"/>
      <c r="W857" s="135"/>
      <c r="X857" s="135"/>
      <c r="Y857" s="135"/>
      <c r="Z857" s="135"/>
      <c r="AA857" s="135"/>
      <c r="AB857" s="135"/>
      <c r="AC857" s="135"/>
      <c r="AD857" s="135"/>
    </row>
    <row r="858" spans="1:30" s="6" customFormat="1" x14ac:dyDescent="0.3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35"/>
      <c r="U858" s="135"/>
      <c r="V858" s="135"/>
      <c r="W858" s="135"/>
      <c r="X858" s="135"/>
      <c r="Y858" s="135"/>
      <c r="Z858" s="135"/>
      <c r="AA858" s="135"/>
      <c r="AB858" s="135"/>
      <c r="AC858" s="135"/>
      <c r="AD858" s="135"/>
    </row>
    <row r="859" spans="1:30" s="6" customFormat="1" x14ac:dyDescent="0.3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35"/>
      <c r="U859" s="135"/>
      <c r="V859" s="135"/>
      <c r="W859" s="135"/>
      <c r="X859" s="135"/>
      <c r="Y859" s="135"/>
      <c r="Z859" s="135"/>
      <c r="AA859" s="135"/>
      <c r="AB859" s="135"/>
      <c r="AC859" s="135"/>
      <c r="AD859" s="135"/>
    </row>
    <row r="860" spans="1:30" s="6" customFormat="1" x14ac:dyDescent="0.3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35"/>
      <c r="U860" s="135"/>
      <c r="V860" s="135"/>
      <c r="W860" s="135"/>
      <c r="X860" s="135"/>
      <c r="Y860" s="135"/>
      <c r="Z860" s="135"/>
      <c r="AA860" s="135"/>
      <c r="AB860" s="135"/>
      <c r="AC860" s="135"/>
      <c r="AD860" s="135"/>
    </row>
    <row r="861" spans="1:30" s="6" customFormat="1" x14ac:dyDescent="0.3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35"/>
      <c r="U861" s="135"/>
      <c r="V861" s="135"/>
      <c r="W861" s="135"/>
      <c r="X861" s="135"/>
      <c r="Y861" s="135"/>
      <c r="Z861" s="135"/>
      <c r="AA861" s="135"/>
      <c r="AB861" s="135"/>
      <c r="AC861" s="135"/>
      <c r="AD861" s="135"/>
    </row>
    <row r="862" spans="1:30" s="6" customFormat="1" x14ac:dyDescent="0.3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35"/>
      <c r="U862" s="135"/>
      <c r="V862" s="135"/>
      <c r="W862" s="135"/>
      <c r="X862" s="135"/>
      <c r="Y862" s="135"/>
      <c r="Z862" s="135"/>
      <c r="AA862" s="135"/>
      <c r="AB862" s="135"/>
      <c r="AC862" s="135"/>
      <c r="AD862" s="135"/>
    </row>
    <row r="863" spans="1:30" s="6" customFormat="1" x14ac:dyDescent="0.3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35"/>
      <c r="U863" s="135"/>
      <c r="V863" s="135"/>
      <c r="W863" s="135"/>
      <c r="X863" s="135"/>
      <c r="Y863" s="135"/>
      <c r="Z863" s="135"/>
      <c r="AA863" s="135"/>
      <c r="AB863" s="135"/>
      <c r="AC863" s="135"/>
      <c r="AD863" s="135"/>
    </row>
    <row r="864" spans="1:30" s="6" customFormat="1" x14ac:dyDescent="0.3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35"/>
      <c r="U864" s="135"/>
      <c r="V864" s="135"/>
      <c r="W864" s="135"/>
      <c r="X864" s="135"/>
      <c r="Y864" s="135"/>
      <c r="Z864" s="135"/>
      <c r="AA864" s="135"/>
      <c r="AB864" s="135"/>
      <c r="AC864" s="135"/>
      <c r="AD864" s="135"/>
    </row>
    <row r="865" spans="1:30" s="6" customFormat="1" x14ac:dyDescent="0.3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35"/>
      <c r="U865" s="135"/>
      <c r="V865" s="135"/>
      <c r="W865" s="135"/>
      <c r="X865" s="135"/>
      <c r="Y865" s="135"/>
      <c r="Z865" s="135"/>
      <c r="AA865" s="135"/>
      <c r="AB865" s="135"/>
      <c r="AC865" s="135"/>
      <c r="AD865" s="135"/>
    </row>
    <row r="866" spans="1:30" s="6" customFormat="1" x14ac:dyDescent="0.3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35"/>
      <c r="U866" s="135"/>
      <c r="V866" s="135"/>
      <c r="W866" s="135"/>
      <c r="X866" s="135"/>
      <c r="Y866" s="135"/>
      <c r="Z866" s="135"/>
      <c r="AA866" s="135"/>
      <c r="AB866" s="135"/>
      <c r="AC866" s="135"/>
      <c r="AD866" s="135"/>
    </row>
    <row r="867" spans="1:30" s="6" customFormat="1" x14ac:dyDescent="0.3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35"/>
      <c r="U867" s="135"/>
      <c r="V867" s="135"/>
      <c r="W867" s="135"/>
      <c r="X867" s="135"/>
      <c r="Y867" s="135"/>
      <c r="Z867" s="135"/>
      <c r="AA867" s="135"/>
      <c r="AB867" s="135"/>
      <c r="AC867" s="135"/>
      <c r="AD867" s="135"/>
    </row>
    <row r="868" spans="1:30" s="6" customFormat="1" x14ac:dyDescent="0.3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35"/>
      <c r="U868" s="135"/>
      <c r="V868" s="135"/>
      <c r="W868" s="135"/>
      <c r="X868" s="135"/>
      <c r="Y868" s="135"/>
      <c r="Z868" s="135"/>
      <c r="AA868" s="135"/>
      <c r="AB868" s="135"/>
      <c r="AC868" s="135"/>
      <c r="AD868" s="135"/>
    </row>
    <row r="869" spans="1:30" s="6" customFormat="1" x14ac:dyDescent="0.3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35"/>
      <c r="U869" s="135"/>
      <c r="V869" s="135"/>
      <c r="W869" s="135"/>
      <c r="X869" s="135"/>
      <c r="Y869" s="135"/>
      <c r="Z869" s="135"/>
      <c r="AA869" s="135"/>
      <c r="AB869" s="135"/>
      <c r="AC869" s="135"/>
      <c r="AD869" s="135"/>
    </row>
    <row r="870" spans="1:30" s="6" customFormat="1" x14ac:dyDescent="0.3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35"/>
      <c r="U870" s="135"/>
      <c r="V870" s="135"/>
      <c r="W870" s="135"/>
      <c r="X870" s="135"/>
      <c r="Y870" s="135"/>
      <c r="Z870" s="135"/>
      <c r="AA870" s="135"/>
      <c r="AB870" s="135"/>
      <c r="AC870" s="135"/>
      <c r="AD870" s="135"/>
    </row>
    <row r="871" spans="1:30" s="6" customFormat="1" x14ac:dyDescent="0.3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35"/>
      <c r="U871" s="135"/>
      <c r="V871" s="135"/>
      <c r="W871" s="135"/>
      <c r="X871" s="135"/>
      <c r="Y871" s="135"/>
      <c r="Z871" s="135"/>
      <c r="AA871" s="135"/>
      <c r="AB871" s="135"/>
      <c r="AC871" s="135"/>
      <c r="AD871" s="135"/>
    </row>
    <row r="872" spans="1:30" s="6" customFormat="1" x14ac:dyDescent="0.3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35"/>
      <c r="U872" s="135"/>
      <c r="V872" s="135"/>
      <c r="W872" s="135"/>
      <c r="X872" s="135"/>
      <c r="Y872" s="135"/>
      <c r="Z872" s="135"/>
      <c r="AA872" s="135"/>
      <c r="AB872" s="135"/>
      <c r="AC872" s="135"/>
      <c r="AD872" s="135"/>
    </row>
    <row r="873" spans="1:30" s="6" customFormat="1" x14ac:dyDescent="0.3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35"/>
      <c r="U873" s="135"/>
      <c r="V873" s="135"/>
      <c r="W873" s="135"/>
      <c r="X873" s="135"/>
      <c r="Y873" s="135"/>
      <c r="Z873" s="135"/>
      <c r="AA873" s="135"/>
      <c r="AB873" s="135"/>
      <c r="AC873" s="135"/>
      <c r="AD873" s="135"/>
    </row>
    <row r="874" spans="1:30" s="6" customFormat="1" x14ac:dyDescent="0.3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35"/>
      <c r="U874" s="135"/>
      <c r="V874" s="135"/>
      <c r="W874" s="135"/>
      <c r="X874" s="135"/>
      <c r="Y874" s="135"/>
      <c r="Z874" s="135"/>
      <c r="AA874" s="135"/>
      <c r="AB874" s="135"/>
      <c r="AC874" s="135"/>
      <c r="AD874" s="135"/>
    </row>
    <row r="875" spans="1:30" s="6" customFormat="1" x14ac:dyDescent="0.3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35"/>
      <c r="U875" s="135"/>
      <c r="V875" s="135"/>
      <c r="W875" s="135"/>
      <c r="X875" s="135"/>
      <c r="Y875" s="135"/>
      <c r="Z875" s="135"/>
      <c r="AA875" s="135"/>
      <c r="AB875" s="135"/>
      <c r="AC875" s="135"/>
      <c r="AD875" s="135"/>
    </row>
    <row r="876" spans="1:30" s="6" customFormat="1" x14ac:dyDescent="0.3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35"/>
      <c r="U876" s="135"/>
      <c r="V876" s="135"/>
      <c r="W876" s="135"/>
      <c r="X876" s="135"/>
      <c r="Y876" s="135"/>
      <c r="Z876" s="135"/>
      <c r="AA876" s="135"/>
      <c r="AB876" s="135"/>
      <c r="AC876" s="135"/>
      <c r="AD876" s="135"/>
    </row>
    <row r="877" spans="1:30" s="6" customFormat="1" x14ac:dyDescent="0.3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35"/>
      <c r="U877" s="135"/>
      <c r="V877" s="135"/>
      <c r="W877" s="135"/>
      <c r="X877" s="135"/>
      <c r="Y877" s="135"/>
      <c r="Z877" s="135"/>
      <c r="AA877" s="135"/>
      <c r="AB877" s="135"/>
      <c r="AC877" s="135"/>
      <c r="AD877" s="135"/>
    </row>
    <row r="878" spans="1:30" s="6" customFormat="1" x14ac:dyDescent="0.3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35"/>
      <c r="U878" s="135"/>
      <c r="V878" s="135"/>
      <c r="W878" s="135"/>
      <c r="X878" s="135"/>
      <c r="Y878" s="135"/>
      <c r="Z878" s="135"/>
      <c r="AA878" s="135"/>
      <c r="AB878" s="135"/>
      <c r="AC878" s="135"/>
      <c r="AD878" s="135"/>
    </row>
    <row r="879" spans="1:30" s="6" customFormat="1" x14ac:dyDescent="0.3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35"/>
      <c r="U879" s="135"/>
      <c r="V879" s="135"/>
      <c r="W879" s="135"/>
      <c r="X879" s="135"/>
      <c r="Y879" s="135"/>
      <c r="Z879" s="135"/>
      <c r="AA879" s="135"/>
      <c r="AB879" s="135"/>
      <c r="AC879" s="135"/>
      <c r="AD879" s="135"/>
    </row>
    <row r="880" spans="1:30" s="6" customFormat="1" x14ac:dyDescent="0.3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35"/>
      <c r="U880" s="135"/>
      <c r="V880" s="135"/>
      <c r="W880" s="135"/>
      <c r="X880" s="135"/>
      <c r="Y880" s="135"/>
      <c r="Z880" s="135"/>
      <c r="AA880" s="135"/>
      <c r="AB880" s="135"/>
      <c r="AC880" s="135"/>
      <c r="AD880" s="135"/>
    </row>
    <row r="881" spans="1:30" s="6" customFormat="1" x14ac:dyDescent="0.3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35"/>
      <c r="U881" s="135"/>
      <c r="V881" s="135"/>
      <c r="W881" s="135"/>
      <c r="X881" s="135"/>
      <c r="Y881" s="135"/>
      <c r="Z881" s="135"/>
      <c r="AA881" s="135"/>
      <c r="AB881" s="135"/>
      <c r="AC881" s="135"/>
      <c r="AD881" s="135"/>
    </row>
    <row r="882" spans="1:30" s="6" customFormat="1" x14ac:dyDescent="0.3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35"/>
      <c r="U882" s="135"/>
      <c r="V882" s="135"/>
      <c r="W882" s="135"/>
      <c r="X882" s="135"/>
      <c r="Y882" s="135"/>
      <c r="Z882" s="135"/>
      <c r="AA882" s="135"/>
      <c r="AB882" s="135"/>
      <c r="AC882" s="135"/>
      <c r="AD882" s="135"/>
    </row>
    <row r="883" spans="1:30" s="6" customFormat="1" x14ac:dyDescent="0.3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35"/>
      <c r="U883" s="135"/>
      <c r="V883" s="135"/>
      <c r="W883" s="135"/>
      <c r="X883" s="135"/>
      <c r="Y883" s="135"/>
      <c r="Z883" s="135"/>
      <c r="AA883" s="135"/>
      <c r="AB883" s="135"/>
      <c r="AC883" s="135"/>
      <c r="AD883" s="135"/>
    </row>
    <row r="884" spans="1:30" s="6" customFormat="1" x14ac:dyDescent="0.3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35"/>
      <c r="U884" s="135"/>
      <c r="V884" s="135"/>
      <c r="W884" s="135"/>
      <c r="X884" s="135"/>
      <c r="Y884" s="135"/>
      <c r="Z884" s="135"/>
      <c r="AA884" s="135"/>
      <c r="AB884" s="135"/>
      <c r="AC884" s="135"/>
      <c r="AD884" s="135"/>
    </row>
    <row r="885" spans="1:30" s="6" customFormat="1" x14ac:dyDescent="0.3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35"/>
      <c r="U885" s="135"/>
      <c r="V885" s="135"/>
      <c r="W885" s="135"/>
      <c r="X885" s="135"/>
      <c r="Y885" s="135"/>
      <c r="Z885" s="135"/>
      <c r="AA885" s="135"/>
      <c r="AB885" s="135"/>
      <c r="AC885" s="135"/>
      <c r="AD885" s="135"/>
    </row>
    <row r="886" spans="1:30" s="6" customFormat="1" x14ac:dyDescent="0.3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35"/>
      <c r="U886" s="135"/>
      <c r="V886" s="135"/>
      <c r="W886" s="135"/>
      <c r="X886" s="135"/>
      <c r="Y886" s="135"/>
      <c r="Z886" s="135"/>
      <c r="AA886" s="135"/>
      <c r="AB886" s="135"/>
      <c r="AC886" s="135"/>
      <c r="AD886" s="135"/>
    </row>
    <row r="887" spans="1:30" s="6" customFormat="1" x14ac:dyDescent="0.3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35"/>
      <c r="U887" s="135"/>
      <c r="V887" s="135"/>
      <c r="W887" s="135"/>
      <c r="X887" s="135"/>
      <c r="Y887" s="135"/>
      <c r="Z887" s="135"/>
      <c r="AA887" s="135"/>
      <c r="AB887" s="135"/>
      <c r="AC887" s="135"/>
      <c r="AD887" s="135"/>
    </row>
    <row r="888" spans="1:30" s="6" customFormat="1" x14ac:dyDescent="0.3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35"/>
      <c r="U888" s="135"/>
      <c r="V888" s="135"/>
      <c r="W888" s="135"/>
      <c r="X888" s="135"/>
      <c r="Y888" s="135"/>
      <c r="Z888" s="135"/>
      <c r="AA888" s="135"/>
      <c r="AB888" s="135"/>
      <c r="AC888" s="135"/>
      <c r="AD888" s="135"/>
    </row>
    <row r="889" spans="1:30" s="6" customFormat="1" x14ac:dyDescent="0.3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35"/>
      <c r="U889" s="135"/>
      <c r="V889" s="135"/>
      <c r="W889" s="135"/>
      <c r="X889" s="135"/>
      <c r="Y889" s="135"/>
      <c r="Z889" s="135"/>
      <c r="AA889" s="135"/>
      <c r="AB889" s="135"/>
      <c r="AC889" s="135"/>
      <c r="AD889" s="135"/>
    </row>
    <row r="890" spans="1:30" s="6" customFormat="1" x14ac:dyDescent="0.3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35"/>
      <c r="U890" s="135"/>
      <c r="V890" s="135"/>
      <c r="W890" s="135"/>
      <c r="X890" s="135"/>
      <c r="Y890" s="135"/>
      <c r="Z890" s="135"/>
      <c r="AA890" s="135"/>
      <c r="AB890" s="135"/>
      <c r="AC890" s="135"/>
      <c r="AD890" s="135"/>
    </row>
    <row r="891" spans="1:30" s="6" customFormat="1" x14ac:dyDescent="0.3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35"/>
      <c r="U891" s="135"/>
      <c r="V891" s="135"/>
      <c r="W891" s="135"/>
      <c r="X891" s="135"/>
      <c r="Y891" s="135"/>
      <c r="Z891" s="135"/>
      <c r="AA891" s="135"/>
      <c r="AB891" s="135"/>
      <c r="AC891" s="135"/>
      <c r="AD891" s="135"/>
    </row>
    <row r="892" spans="1:30" s="6" customFormat="1" x14ac:dyDescent="0.3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35"/>
      <c r="U892" s="135"/>
      <c r="V892" s="135"/>
      <c r="W892" s="135"/>
      <c r="X892" s="135"/>
      <c r="Y892" s="135"/>
      <c r="Z892" s="135"/>
      <c r="AA892" s="135"/>
      <c r="AB892" s="135"/>
      <c r="AC892" s="135"/>
      <c r="AD892" s="135"/>
    </row>
    <row r="893" spans="1:30" s="6" customFormat="1" x14ac:dyDescent="0.3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35"/>
      <c r="U893" s="135"/>
      <c r="V893" s="135"/>
      <c r="W893" s="135"/>
      <c r="X893" s="135"/>
      <c r="Y893" s="135"/>
      <c r="Z893" s="135"/>
      <c r="AA893" s="135"/>
      <c r="AB893" s="135"/>
      <c r="AC893" s="135"/>
      <c r="AD893" s="135"/>
    </row>
    <row r="894" spans="1:30" s="6" customFormat="1" x14ac:dyDescent="0.3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35"/>
      <c r="U894" s="135"/>
      <c r="V894" s="135"/>
      <c r="W894" s="135"/>
      <c r="X894" s="135"/>
      <c r="Y894" s="135"/>
      <c r="Z894" s="135"/>
      <c r="AA894" s="135"/>
      <c r="AB894" s="135"/>
      <c r="AC894" s="135"/>
      <c r="AD894" s="135"/>
    </row>
    <row r="895" spans="1:30" s="6" customFormat="1" x14ac:dyDescent="0.3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35"/>
      <c r="U895" s="135"/>
      <c r="V895" s="135"/>
      <c r="W895" s="135"/>
      <c r="X895" s="135"/>
      <c r="Y895" s="135"/>
      <c r="Z895" s="135"/>
      <c r="AA895" s="135"/>
      <c r="AB895" s="135"/>
      <c r="AC895" s="135"/>
      <c r="AD895" s="135"/>
    </row>
    <row r="896" spans="1:30" s="6" customFormat="1" x14ac:dyDescent="0.3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35"/>
      <c r="U896" s="135"/>
      <c r="V896" s="135"/>
      <c r="W896" s="135"/>
      <c r="X896" s="135"/>
      <c r="Y896" s="135"/>
      <c r="Z896" s="135"/>
      <c r="AA896" s="135"/>
      <c r="AB896" s="135"/>
      <c r="AC896" s="135"/>
      <c r="AD896" s="135"/>
    </row>
    <row r="897" spans="1:30" s="6" customFormat="1" x14ac:dyDescent="0.3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35"/>
      <c r="U897" s="135"/>
      <c r="V897" s="135"/>
      <c r="W897" s="135"/>
      <c r="X897" s="135"/>
      <c r="Y897" s="135"/>
      <c r="Z897" s="135"/>
      <c r="AA897" s="135"/>
      <c r="AB897" s="135"/>
      <c r="AC897" s="135"/>
      <c r="AD897" s="135"/>
    </row>
    <row r="898" spans="1:30" s="6" customFormat="1" x14ac:dyDescent="0.3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35"/>
      <c r="U898" s="135"/>
      <c r="V898" s="135"/>
      <c r="W898" s="135"/>
      <c r="X898" s="135"/>
      <c r="Y898" s="135"/>
      <c r="Z898" s="135"/>
      <c r="AA898" s="135"/>
      <c r="AB898" s="135"/>
      <c r="AC898" s="135"/>
      <c r="AD898" s="135"/>
    </row>
    <row r="899" spans="1:30" s="6" customFormat="1" x14ac:dyDescent="0.3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35"/>
      <c r="U899" s="135"/>
      <c r="V899" s="135"/>
      <c r="W899" s="135"/>
      <c r="X899" s="135"/>
      <c r="Y899" s="135"/>
      <c r="Z899" s="135"/>
      <c r="AA899" s="135"/>
      <c r="AB899" s="135"/>
      <c r="AC899" s="135"/>
      <c r="AD899" s="135"/>
    </row>
    <row r="900" spans="1:30" s="6" customFormat="1" x14ac:dyDescent="0.3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35"/>
      <c r="U900" s="135"/>
      <c r="V900" s="135"/>
      <c r="W900" s="135"/>
      <c r="X900" s="135"/>
      <c r="Y900" s="135"/>
      <c r="Z900" s="135"/>
      <c r="AA900" s="135"/>
      <c r="AB900" s="135"/>
      <c r="AC900" s="135"/>
      <c r="AD900" s="135"/>
    </row>
    <row r="901" spans="1:30" s="6" customFormat="1" x14ac:dyDescent="0.3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35"/>
      <c r="U901" s="135"/>
      <c r="V901" s="135"/>
      <c r="W901" s="135"/>
      <c r="X901" s="135"/>
      <c r="Y901" s="135"/>
      <c r="Z901" s="135"/>
      <c r="AA901" s="135"/>
      <c r="AB901" s="135"/>
      <c r="AC901" s="135"/>
      <c r="AD901" s="135"/>
    </row>
    <row r="902" spans="1:30" s="6" customFormat="1" x14ac:dyDescent="0.3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35"/>
      <c r="U902" s="135"/>
      <c r="V902" s="135"/>
      <c r="W902" s="135"/>
      <c r="X902" s="135"/>
      <c r="Y902" s="135"/>
      <c r="Z902" s="135"/>
      <c r="AA902" s="135"/>
      <c r="AB902" s="135"/>
      <c r="AC902" s="135"/>
      <c r="AD902" s="135"/>
    </row>
    <row r="903" spans="1:30" s="6" customFormat="1" x14ac:dyDescent="0.3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35"/>
      <c r="U903" s="135"/>
      <c r="V903" s="135"/>
      <c r="W903" s="135"/>
      <c r="X903" s="135"/>
      <c r="Y903" s="135"/>
      <c r="Z903" s="135"/>
      <c r="AA903" s="135"/>
      <c r="AB903" s="135"/>
      <c r="AC903" s="135"/>
      <c r="AD903" s="135"/>
    </row>
    <row r="904" spans="1:30" s="6" customFormat="1" x14ac:dyDescent="0.3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35"/>
      <c r="U904" s="135"/>
      <c r="V904" s="135"/>
      <c r="W904" s="135"/>
      <c r="X904" s="135"/>
      <c r="Y904" s="135"/>
      <c r="Z904" s="135"/>
      <c r="AA904" s="135"/>
      <c r="AB904" s="135"/>
      <c r="AC904" s="135"/>
      <c r="AD904" s="135"/>
    </row>
    <row r="905" spans="1:30" s="6" customFormat="1" x14ac:dyDescent="0.3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35"/>
      <c r="U905" s="135"/>
      <c r="V905" s="135"/>
      <c r="W905" s="135"/>
      <c r="X905" s="135"/>
      <c r="Y905" s="135"/>
      <c r="Z905" s="135"/>
      <c r="AA905" s="135"/>
      <c r="AB905" s="135"/>
      <c r="AC905" s="135"/>
      <c r="AD905" s="135"/>
    </row>
    <row r="906" spans="1:30" s="6" customFormat="1" x14ac:dyDescent="0.3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35"/>
      <c r="U906" s="135"/>
      <c r="V906" s="135"/>
      <c r="W906" s="135"/>
      <c r="X906" s="135"/>
      <c r="Y906" s="135"/>
      <c r="Z906" s="135"/>
      <c r="AA906" s="135"/>
      <c r="AB906" s="135"/>
      <c r="AC906" s="135"/>
      <c r="AD906" s="135"/>
    </row>
    <row r="907" spans="1:30" s="6" customFormat="1" x14ac:dyDescent="0.3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35"/>
      <c r="U907" s="135"/>
      <c r="V907" s="135"/>
      <c r="W907" s="135"/>
      <c r="X907" s="135"/>
      <c r="Y907" s="135"/>
      <c r="Z907" s="135"/>
      <c r="AA907" s="135"/>
      <c r="AB907" s="135"/>
      <c r="AC907" s="135"/>
      <c r="AD907" s="135"/>
    </row>
    <row r="908" spans="1:30" s="6" customFormat="1" x14ac:dyDescent="0.3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35"/>
      <c r="U908" s="135"/>
      <c r="V908" s="135"/>
      <c r="W908" s="135"/>
      <c r="X908" s="135"/>
      <c r="Y908" s="135"/>
      <c r="Z908" s="135"/>
      <c r="AA908" s="135"/>
      <c r="AB908" s="135"/>
      <c r="AC908" s="135"/>
      <c r="AD908" s="135"/>
    </row>
    <row r="909" spans="1:30" s="6" customFormat="1" x14ac:dyDescent="0.3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35"/>
      <c r="U909" s="135"/>
      <c r="V909" s="135"/>
      <c r="W909" s="135"/>
      <c r="X909" s="135"/>
      <c r="Y909" s="135"/>
      <c r="Z909" s="135"/>
      <c r="AA909" s="135"/>
      <c r="AB909" s="135"/>
      <c r="AC909" s="135"/>
      <c r="AD909" s="135"/>
    </row>
    <row r="910" spans="1:30" s="6" customFormat="1" x14ac:dyDescent="0.3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35"/>
      <c r="U910" s="135"/>
      <c r="V910" s="135"/>
      <c r="W910" s="135"/>
      <c r="X910" s="135"/>
      <c r="Y910" s="135"/>
      <c r="Z910" s="135"/>
      <c r="AA910" s="135"/>
      <c r="AB910" s="135"/>
      <c r="AC910" s="135"/>
      <c r="AD910" s="135"/>
    </row>
    <row r="911" spans="1:30" s="6" customFormat="1" x14ac:dyDescent="0.3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35"/>
      <c r="U911" s="135"/>
      <c r="V911" s="135"/>
      <c r="W911" s="135"/>
      <c r="X911" s="135"/>
      <c r="Y911" s="135"/>
      <c r="Z911" s="135"/>
      <c r="AA911" s="135"/>
      <c r="AB911" s="135"/>
      <c r="AC911" s="135"/>
      <c r="AD911" s="135"/>
    </row>
    <row r="912" spans="1:30" s="6" customFormat="1" x14ac:dyDescent="0.3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35"/>
      <c r="U912" s="135"/>
      <c r="V912" s="135"/>
      <c r="W912" s="135"/>
      <c r="X912" s="135"/>
      <c r="Y912" s="135"/>
      <c r="Z912" s="135"/>
      <c r="AA912" s="135"/>
      <c r="AB912" s="135"/>
      <c r="AC912" s="135"/>
      <c r="AD912" s="135"/>
    </row>
    <row r="913" spans="1:30" s="6" customFormat="1" x14ac:dyDescent="0.3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35"/>
      <c r="U913" s="135"/>
      <c r="V913" s="135"/>
      <c r="W913" s="135"/>
      <c r="X913" s="135"/>
      <c r="Y913" s="135"/>
      <c r="Z913" s="135"/>
      <c r="AA913" s="135"/>
      <c r="AB913" s="135"/>
      <c r="AC913" s="135"/>
      <c r="AD913" s="135"/>
    </row>
    <row r="914" spans="1:30" s="6" customFormat="1" x14ac:dyDescent="0.3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35"/>
      <c r="U914" s="135"/>
      <c r="V914" s="135"/>
      <c r="W914" s="135"/>
      <c r="X914" s="135"/>
      <c r="Y914" s="135"/>
      <c r="Z914" s="135"/>
      <c r="AA914" s="135"/>
      <c r="AB914" s="135"/>
      <c r="AC914" s="135"/>
      <c r="AD914" s="135"/>
    </row>
    <row r="915" spans="1:30" s="6" customFormat="1" x14ac:dyDescent="0.3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35"/>
      <c r="U915" s="135"/>
      <c r="V915" s="135"/>
      <c r="W915" s="135"/>
      <c r="X915" s="135"/>
      <c r="Y915" s="135"/>
      <c r="Z915" s="135"/>
      <c r="AA915" s="135"/>
      <c r="AB915" s="135"/>
      <c r="AC915" s="135"/>
      <c r="AD915" s="135"/>
    </row>
    <row r="916" spans="1:30" s="6" customFormat="1" x14ac:dyDescent="0.3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35"/>
      <c r="U916" s="135"/>
      <c r="V916" s="135"/>
      <c r="W916" s="135"/>
      <c r="X916" s="135"/>
      <c r="Y916" s="135"/>
      <c r="Z916" s="135"/>
      <c r="AA916" s="135"/>
      <c r="AB916" s="135"/>
      <c r="AC916" s="135"/>
      <c r="AD916" s="135"/>
    </row>
    <row r="917" spans="1:30" s="6" customFormat="1" x14ac:dyDescent="0.3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35"/>
      <c r="U917" s="135"/>
      <c r="V917" s="135"/>
      <c r="W917" s="135"/>
      <c r="X917" s="135"/>
      <c r="Y917" s="135"/>
      <c r="Z917" s="135"/>
      <c r="AA917" s="135"/>
      <c r="AB917" s="135"/>
      <c r="AC917" s="135"/>
      <c r="AD917" s="135"/>
    </row>
    <row r="918" spans="1:30" s="6" customFormat="1" x14ac:dyDescent="0.3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35"/>
      <c r="U918" s="135"/>
      <c r="V918" s="135"/>
      <c r="W918" s="135"/>
      <c r="X918" s="135"/>
      <c r="Y918" s="135"/>
      <c r="Z918" s="135"/>
      <c r="AA918" s="135"/>
      <c r="AB918" s="135"/>
      <c r="AC918" s="135"/>
      <c r="AD918" s="135"/>
    </row>
    <row r="919" spans="1:30" s="6" customFormat="1" x14ac:dyDescent="0.3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35"/>
      <c r="U919" s="135"/>
      <c r="V919" s="135"/>
      <c r="W919" s="135"/>
      <c r="X919" s="135"/>
      <c r="Y919" s="135"/>
      <c r="Z919" s="135"/>
      <c r="AA919" s="135"/>
      <c r="AB919" s="135"/>
      <c r="AC919" s="135"/>
      <c r="AD919" s="135"/>
    </row>
    <row r="920" spans="1:30" s="6" customFormat="1" x14ac:dyDescent="0.3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35"/>
      <c r="U920" s="135"/>
      <c r="V920" s="135"/>
      <c r="W920" s="135"/>
      <c r="X920" s="135"/>
      <c r="Y920" s="135"/>
      <c r="Z920" s="135"/>
      <c r="AA920" s="135"/>
      <c r="AB920" s="135"/>
      <c r="AC920" s="135"/>
      <c r="AD920" s="135"/>
    </row>
    <row r="921" spans="1:30" s="6" customFormat="1" x14ac:dyDescent="0.3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35"/>
      <c r="U921" s="135"/>
      <c r="V921" s="135"/>
      <c r="W921" s="135"/>
      <c r="X921" s="135"/>
      <c r="Y921" s="135"/>
      <c r="Z921" s="135"/>
      <c r="AA921" s="135"/>
      <c r="AB921" s="135"/>
      <c r="AC921" s="135"/>
      <c r="AD921" s="135"/>
    </row>
    <row r="922" spans="1:30" s="6" customFormat="1" x14ac:dyDescent="0.3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35"/>
      <c r="U922" s="135"/>
      <c r="V922" s="135"/>
      <c r="W922" s="135"/>
      <c r="X922" s="135"/>
      <c r="Y922" s="135"/>
      <c r="Z922" s="135"/>
      <c r="AA922" s="135"/>
      <c r="AB922" s="135"/>
      <c r="AC922" s="135"/>
      <c r="AD922" s="135"/>
    </row>
    <row r="923" spans="1:30" s="6" customFormat="1" x14ac:dyDescent="0.3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35"/>
      <c r="U923" s="135"/>
      <c r="V923" s="135"/>
      <c r="W923" s="135"/>
      <c r="X923" s="135"/>
      <c r="Y923" s="135"/>
      <c r="Z923" s="135"/>
      <c r="AA923" s="135"/>
      <c r="AB923" s="135"/>
      <c r="AC923" s="135"/>
      <c r="AD923" s="135"/>
    </row>
    <row r="924" spans="1:30" s="6" customFormat="1" x14ac:dyDescent="0.3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35"/>
      <c r="U924" s="135"/>
      <c r="V924" s="135"/>
      <c r="W924" s="135"/>
      <c r="X924" s="135"/>
      <c r="Y924" s="135"/>
      <c r="Z924" s="135"/>
      <c r="AA924" s="135"/>
      <c r="AB924" s="135"/>
      <c r="AC924" s="135"/>
      <c r="AD924" s="135"/>
    </row>
    <row r="925" spans="1:30" s="6" customFormat="1" x14ac:dyDescent="0.3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35"/>
      <c r="U925" s="135"/>
      <c r="V925" s="135"/>
      <c r="W925" s="135"/>
      <c r="X925" s="135"/>
      <c r="Y925" s="135"/>
      <c r="Z925" s="135"/>
      <c r="AA925" s="135"/>
      <c r="AB925" s="135"/>
      <c r="AC925" s="135"/>
      <c r="AD925" s="135"/>
    </row>
    <row r="926" spans="1:30" s="6" customFormat="1" x14ac:dyDescent="0.3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35"/>
      <c r="U926" s="135"/>
      <c r="V926" s="135"/>
      <c r="W926" s="135"/>
      <c r="X926" s="135"/>
      <c r="Y926" s="135"/>
      <c r="Z926" s="135"/>
      <c r="AA926" s="135"/>
      <c r="AB926" s="135"/>
      <c r="AC926" s="135"/>
      <c r="AD926" s="135"/>
    </row>
    <row r="927" spans="1:30" s="6" customFormat="1" x14ac:dyDescent="0.3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35"/>
      <c r="U927" s="135"/>
      <c r="V927" s="135"/>
      <c r="W927" s="135"/>
      <c r="X927" s="135"/>
      <c r="Y927" s="135"/>
      <c r="Z927" s="135"/>
      <c r="AA927" s="135"/>
      <c r="AB927" s="135"/>
      <c r="AC927" s="135"/>
      <c r="AD927" s="135"/>
    </row>
    <row r="928" spans="1:30" s="6" customFormat="1" x14ac:dyDescent="0.3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35"/>
      <c r="U928" s="135"/>
      <c r="V928" s="135"/>
      <c r="W928" s="135"/>
      <c r="X928" s="135"/>
      <c r="Y928" s="135"/>
      <c r="Z928" s="135"/>
      <c r="AA928" s="135"/>
      <c r="AB928" s="135"/>
      <c r="AC928" s="135"/>
      <c r="AD928" s="135"/>
    </row>
    <row r="929" spans="1:30" s="6" customFormat="1" x14ac:dyDescent="0.3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35"/>
      <c r="U929" s="135"/>
      <c r="V929" s="135"/>
      <c r="W929" s="135"/>
      <c r="X929" s="135"/>
      <c r="Y929" s="135"/>
      <c r="Z929" s="135"/>
      <c r="AA929" s="135"/>
      <c r="AB929" s="135"/>
      <c r="AC929" s="135"/>
      <c r="AD929" s="135"/>
    </row>
    <row r="930" spans="1:30" s="6" customFormat="1" x14ac:dyDescent="0.3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35"/>
      <c r="U930" s="135"/>
      <c r="V930" s="135"/>
      <c r="W930" s="135"/>
      <c r="X930" s="135"/>
      <c r="Y930" s="135"/>
      <c r="Z930" s="135"/>
      <c r="AA930" s="135"/>
      <c r="AB930" s="135"/>
      <c r="AC930" s="135"/>
      <c r="AD930" s="135"/>
    </row>
    <row r="931" spans="1:30" s="6" customFormat="1" x14ac:dyDescent="0.3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35"/>
      <c r="U931" s="135"/>
      <c r="V931" s="135"/>
      <c r="W931" s="135"/>
      <c r="X931" s="135"/>
      <c r="Y931" s="135"/>
      <c r="Z931" s="135"/>
      <c r="AA931" s="135"/>
      <c r="AB931" s="135"/>
      <c r="AC931" s="135"/>
      <c r="AD931" s="135"/>
    </row>
    <row r="932" spans="1:30" s="6" customFormat="1" x14ac:dyDescent="0.3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35"/>
      <c r="U932" s="135"/>
      <c r="V932" s="135"/>
      <c r="W932" s="135"/>
      <c r="X932" s="135"/>
      <c r="Y932" s="135"/>
      <c r="Z932" s="135"/>
      <c r="AA932" s="135"/>
      <c r="AB932" s="135"/>
      <c r="AC932" s="135"/>
      <c r="AD932" s="135"/>
    </row>
    <row r="933" spans="1:30" s="6" customFormat="1" x14ac:dyDescent="0.3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35"/>
      <c r="U933" s="135"/>
      <c r="V933" s="135"/>
      <c r="W933" s="135"/>
      <c r="X933" s="135"/>
      <c r="Y933" s="135"/>
      <c r="Z933" s="135"/>
      <c r="AA933" s="135"/>
      <c r="AB933" s="135"/>
      <c r="AC933" s="135"/>
      <c r="AD933" s="135"/>
    </row>
    <row r="934" spans="1:30" s="6" customFormat="1" x14ac:dyDescent="0.3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35"/>
      <c r="U934" s="135"/>
      <c r="V934" s="135"/>
      <c r="W934" s="135"/>
      <c r="X934" s="135"/>
      <c r="Y934" s="135"/>
      <c r="Z934" s="135"/>
      <c r="AA934" s="135"/>
      <c r="AB934" s="135"/>
      <c r="AC934" s="135"/>
      <c r="AD934" s="135"/>
    </row>
    <row r="935" spans="1:30" s="6" customFormat="1" x14ac:dyDescent="0.3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35"/>
      <c r="U935" s="135"/>
      <c r="V935" s="135"/>
      <c r="W935" s="135"/>
      <c r="X935" s="135"/>
      <c r="Y935" s="135"/>
      <c r="Z935" s="135"/>
      <c r="AA935" s="135"/>
      <c r="AB935" s="135"/>
      <c r="AC935" s="135"/>
      <c r="AD935" s="135"/>
    </row>
    <row r="936" spans="1:30" s="6" customFormat="1" x14ac:dyDescent="0.3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35"/>
      <c r="U936" s="135"/>
      <c r="V936" s="135"/>
      <c r="W936" s="135"/>
      <c r="X936" s="135"/>
      <c r="Y936" s="135"/>
      <c r="Z936" s="135"/>
      <c r="AA936" s="135"/>
      <c r="AB936" s="135"/>
      <c r="AC936" s="135"/>
      <c r="AD936" s="135"/>
    </row>
    <row r="937" spans="1:30" s="6" customFormat="1" x14ac:dyDescent="0.3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35"/>
      <c r="U937" s="135"/>
      <c r="V937" s="135"/>
      <c r="W937" s="135"/>
      <c r="X937" s="135"/>
      <c r="Y937" s="135"/>
      <c r="Z937" s="135"/>
      <c r="AA937" s="135"/>
      <c r="AB937" s="135"/>
      <c r="AC937" s="135"/>
      <c r="AD937" s="135"/>
    </row>
    <row r="938" spans="1:30" s="6" customFormat="1" x14ac:dyDescent="0.3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35"/>
      <c r="U938" s="135"/>
      <c r="V938" s="135"/>
      <c r="W938" s="135"/>
      <c r="X938" s="135"/>
      <c r="Y938" s="135"/>
      <c r="Z938" s="135"/>
      <c r="AA938" s="135"/>
      <c r="AB938" s="135"/>
      <c r="AC938" s="135"/>
      <c r="AD938" s="135"/>
    </row>
    <row r="939" spans="1:30" s="6" customFormat="1" x14ac:dyDescent="0.3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35"/>
      <c r="U939" s="135"/>
      <c r="V939" s="135"/>
      <c r="W939" s="135"/>
      <c r="X939" s="135"/>
      <c r="Y939" s="135"/>
      <c r="Z939" s="135"/>
      <c r="AA939" s="135"/>
      <c r="AB939" s="135"/>
      <c r="AC939" s="135"/>
      <c r="AD939" s="135"/>
    </row>
    <row r="940" spans="1:30" s="6" customFormat="1" x14ac:dyDescent="0.3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35"/>
      <c r="U940" s="135"/>
      <c r="V940" s="135"/>
      <c r="W940" s="135"/>
      <c r="X940" s="135"/>
      <c r="Y940" s="135"/>
      <c r="Z940" s="135"/>
      <c r="AA940" s="135"/>
      <c r="AB940" s="135"/>
      <c r="AC940" s="135"/>
      <c r="AD940" s="135"/>
    </row>
    <row r="941" spans="1:30" s="6" customFormat="1" x14ac:dyDescent="0.3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35"/>
      <c r="U941" s="135"/>
      <c r="V941" s="135"/>
      <c r="W941" s="135"/>
      <c r="X941" s="135"/>
      <c r="Y941" s="135"/>
      <c r="Z941" s="135"/>
      <c r="AA941" s="135"/>
      <c r="AB941" s="135"/>
      <c r="AC941" s="135"/>
      <c r="AD941" s="135"/>
    </row>
    <row r="942" spans="1:30" s="6" customFormat="1" x14ac:dyDescent="0.3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35"/>
      <c r="U942" s="135"/>
      <c r="V942" s="135"/>
      <c r="W942" s="135"/>
      <c r="X942" s="135"/>
      <c r="Y942" s="135"/>
      <c r="Z942" s="135"/>
      <c r="AA942" s="135"/>
      <c r="AB942" s="135"/>
      <c r="AC942" s="135"/>
      <c r="AD942" s="135"/>
    </row>
    <row r="943" spans="1:30" s="6" customFormat="1" x14ac:dyDescent="0.3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35"/>
      <c r="U943" s="135"/>
      <c r="V943" s="135"/>
      <c r="W943" s="135"/>
      <c r="X943" s="135"/>
      <c r="Y943" s="135"/>
      <c r="Z943" s="135"/>
      <c r="AA943" s="135"/>
      <c r="AB943" s="135"/>
      <c r="AC943" s="135"/>
      <c r="AD943" s="135"/>
    </row>
    <row r="944" spans="1:30" s="6" customFormat="1" x14ac:dyDescent="0.3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35"/>
      <c r="U944" s="135"/>
      <c r="V944" s="135"/>
      <c r="W944" s="135"/>
      <c r="X944" s="135"/>
      <c r="Y944" s="135"/>
      <c r="Z944" s="135"/>
      <c r="AA944" s="135"/>
      <c r="AB944" s="135"/>
      <c r="AC944" s="135"/>
      <c r="AD944" s="135"/>
    </row>
    <row r="945" spans="1:30" s="6" customFormat="1" x14ac:dyDescent="0.3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35"/>
      <c r="U945" s="135"/>
      <c r="V945" s="135"/>
      <c r="W945" s="135"/>
      <c r="X945" s="135"/>
      <c r="Y945" s="135"/>
      <c r="Z945" s="135"/>
      <c r="AA945" s="135"/>
      <c r="AB945" s="135"/>
      <c r="AC945" s="135"/>
      <c r="AD945" s="135"/>
    </row>
    <row r="946" spans="1:30" s="6" customFormat="1" x14ac:dyDescent="0.3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35"/>
      <c r="U946" s="135"/>
      <c r="V946" s="135"/>
      <c r="W946" s="135"/>
      <c r="X946" s="135"/>
      <c r="Y946" s="135"/>
      <c r="Z946" s="135"/>
      <c r="AA946" s="135"/>
      <c r="AB946" s="135"/>
      <c r="AC946" s="135"/>
      <c r="AD946" s="135"/>
    </row>
    <row r="947" spans="1:30" s="6" customFormat="1" x14ac:dyDescent="0.3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35"/>
      <c r="U947" s="135"/>
      <c r="V947" s="135"/>
      <c r="W947" s="135"/>
      <c r="X947" s="135"/>
      <c r="Y947" s="135"/>
      <c r="Z947" s="135"/>
      <c r="AA947" s="135"/>
      <c r="AB947" s="135"/>
      <c r="AC947" s="135"/>
      <c r="AD947" s="135"/>
    </row>
    <row r="948" spans="1:30" s="6" customFormat="1" x14ac:dyDescent="0.3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35"/>
      <c r="U948" s="135"/>
      <c r="V948" s="135"/>
      <c r="W948" s="135"/>
      <c r="X948" s="135"/>
      <c r="Y948" s="135"/>
      <c r="Z948" s="135"/>
      <c r="AA948" s="135"/>
      <c r="AB948" s="135"/>
      <c r="AC948" s="135"/>
      <c r="AD948" s="135"/>
    </row>
    <row r="949" spans="1:30" s="6" customFormat="1" x14ac:dyDescent="0.3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35"/>
      <c r="U949" s="135"/>
      <c r="V949" s="135"/>
      <c r="W949" s="135"/>
      <c r="X949" s="135"/>
      <c r="Y949" s="135"/>
      <c r="Z949" s="135"/>
      <c r="AA949" s="135"/>
      <c r="AB949" s="135"/>
      <c r="AC949" s="135"/>
      <c r="AD949" s="135"/>
    </row>
    <row r="950" spans="1:30" s="6" customFormat="1" x14ac:dyDescent="0.3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35"/>
      <c r="U950" s="135"/>
      <c r="V950" s="135"/>
      <c r="W950" s="135"/>
      <c r="X950" s="135"/>
      <c r="Y950" s="135"/>
      <c r="Z950" s="135"/>
      <c r="AA950" s="135"/>
      <c r="AB950" s="135"/>
      <c r="AC950" s="135"/>
      <c r="AD950" s="135"/>
    </row>
    <row r="951" spans="1:30" s="6" customFormat="1" x14ac:dyDescent="0.3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35"/>
      <c r="U951" s="135"/>
      <c r="V951" s="135"/>
      <c r="W951" s="135"/>
      <c r="X951" s="135"/>
      <c r="Y951" s="135"/>
      <c r="Z951" s="135"/>
      <c r="AA951" s="135"/>
      <c r="AB951" s="135"/>
      <c r="AC951" s="135"/>
      <c r="AD951" s="135"/>
    </row>
    <row r="952" spans="1:30" s="6" customFormat="1" x14ac:dyDescent="0.3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35"/>
      <c r="U952" s="135"/>
      <c r="V952" s="135"/>
      <c r="W952" s="135"/>
      <c r="X952" s="135"/>
      <c r="Y952" s="135"/>
      <c r="Z952" s="135"/>
      <c r="AA952" s="135"/>
      <c r="AB952" s="135"/>
      <c r="AC952" s="135"/>
      <c r="AD952" s="135"/>
    </row>
    <row r="953" spans="1:30" s="6" customFormat="1" x14ac:dyDescent="0.3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35"/>
      <c r="U953" s="135"/>
      <c r="V953" s="135"/>
      <c r="W953" s="135"/>
      <c r="X953" s="135"/>
      <c r="Y953" s="135"/>
      <c r="Z953" s="135"/>
      <c r="AA953" s="135"/>
      <c r="AB953" s="135"/>
      <c r="AC953" s="135"/>
      <c r="AD953" s="135"/>
    </row>
    <row r="954" spans="1:30" s="6" customFormat="1" x14ac:dyDescent="0.3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35"/>
      <c r="U954" s="135"/>
      <c r="V954" s="135"/>
      <c r="W954" s="135"/>
      <c r="X954" s="135"/>
      <c r="Y954" s="135"/>
      <c r="Z954" s="135"/>
      <c r="AA954" s="135"/>
      <c r="AB954" s="135"/>
      <c r="AC954" s="135"/>
      <c r="AD954" s="135"/>
    </row>
    <row r="955" spans="1:30" s="6" customFormat="1" x14ac:dyDescent="0.3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35"/>
      <c r="U955" s="135"/>
      <c r="V955" s="135"/>
      <c r="W955" s="135"/>
      <c r="X955" s="135"/>
      <c r="Y955" s="135"/>
      <c r="Z955" s="135"/>
      <c r="AA955" s="135"/>
      <c r="AB955" s="135"/>
      <c r="AC955" s="135"/>
      <c r="AD955" s="135"/>
    </row>
    <row r="956" spans="1:30" s="6" customFormat="1" x14ac:dyDescent="0.3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35"/>
      <c r="U956" s="135"/>
      <c r="V956" s="135"/>
      <c r="W956" s="135"/>
      <c r="X956" s="135"/>
      <c r="Y956" s="135"/>
      <c r="Z956" s="135"/>
      <c r="AA956" s="135"/>
      <c r="AB956" s="135"/>
      <c r="AC956" s="135"/>
      <c r="AD956" s="135"/>
    </row>
    <row r="957" spans="1:30" s="6" customFormat="1" x14ac:dyDescent="0.3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35"/>
      <c r="U957" s="135"/>
      <c r="V957" s="135"/>
      <c r="W957" s="135"/>
      <c r="X957" s="135"/>
      <c r="Y957" s="135"/>
      <c r="Z957" s="135"/>
      <c r="AA957" s="135"/>
      <c r="AB957" s="135"/>
      <c r="AC957" s="135"/>
      <c r="AD957" s="135"/>
    </row>
    <row r="958" spans="1:30" s="6" customFormat="1" x14ac:dyDescent="0.3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35"/>
      <c r="U958" s="135"/>
      <c r="V958" s="135"/>
      <c r="W958" s="135"/>
      <c r="X958" s="135"/>
      <c r="Y958" s="135"/>
      <c r="Z958" s="135"/>
      <c r="AA958" s="135"/>
      <c r="AB958" s="135"/>
      <c r="AC958" s="135"/>
      <c r="AD958" s="135"/>
    </row>
    <row r="959" spans="1:30" s="6" customFormat="1" x14ac:dyDescent="0.3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35"/>
      <c r="U959" s="135"/>
      <c r="V959" s="135"/>
      <c r="W959" s="135"/>
      <c r="X959" s="135"/>
      <c r="Y959" s="135"/>
      <c r="Z959" s="135"/>
      <c r="AA959" s="135"/>
      <c r="AB959" s="135"/>
      <c r="AC959" s="135"/>
      <c r="AD959" s="135"/>
    </row>
    <row r="960" spans="1:30" s="6" customFormat="1" x14ac:dyDescent="0.3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35"/>
      <c r="U960" s="135"/>
      <c r="V960" s="135"/>
      <c r="W960" s="135"/>
      <c r="X960" s="135"/>
      <c r="Y960" s="135"/>
      <c r="Z960" s="135"/>
      <c r="AA960" s="135"/>
      <c r="AB960" s="135"/>
      <c r="AC960" s="135"/>
      <c r="AD960" s="135"/>
    </row>
    <row r="961" spans="1:30" s="6" customFormat="1" x14ac:dyDescent="0.3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35"/>
      <c r="U961" s="135"/>
      <c r="V961" s="135"/>
      <c r="W961" s="135"/>
      <c r="X961" s="135"/>
      <c r="Y961" s="135"/>
      <c r="Z961" s="135"/>
      <c r="AA961" s="135"/>
      <c r="AB961" s="135"/>
      <c r="AC961" s="135"/>
      <c r="AD961" s="135"/>
    </row>
    <row r="962" spans="1:30" s="6" customFormat="1" x14ac:dyDescent="0.3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35"/>
      <c r="U962" s="135"/>
      <c r="V962" s="135"/>
      <c r="W962" s="135"/>
      <c r="X962" s="135"/>
      <c r="Y962" s="135"/>
      <c r="Z962" s="135"/>
      <c r="AA962" s="135"/>
      <c r="AB962" s="135"/>
      <c r="AC962" s="135"/>
      <c r="AD962" s="135"/>
    </row>
    <row r="963" spans="1:30" s="6" customFormat="1" x14ac:dyDescent="0.3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35"/>
      <c r="U963" s="135"/>
      <c r="V963" s="135"/>
      <c r="W963" s="135"/>
      <c r="X963" s="135"/>
      <c r="Y963" s="135"/>
      <c r="Z963" s="135"/>
      <c r="AA963" s="135"/>
      <c r="AB963" s="135"/>
      <c r="AC963" s="135"/>
      <c r="AD963" s="135"/>
    </row>
    <row r="964" spans="1:30" s="6" customFormat="1" x14ac:dyDescent="0.3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35"/>
      <c r="U964" s="135"/>
      <c r="V964" s="135"/>
      <c r="W964" s="135"/>
      <c r="X964" s="135"/>
      <c r="Y964" s="135"/>
      <c r="Z964" s="135"/>
      <c r="AA964" s="135"/>
      <c r="AB964" s="135"/>
      <c r="AC964" s="135"/>
      <c r="AD964" s="135"/>
    </row>
    <row r="965" spans="1:30" s="6" customFormat="1" x14ac:dyDescent="0.3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35"/>
      <c r="U965" s="135"/>
      <c r="V965" s="135"/>
      <c r="W965" s="135"/>
      <c r="X965" s="135"/>
      <c r="Y965" s="135"/>
      <c r="Z965" s="135"/>
      <c r="AA965" s="135"/>
      <c r="AB965" s="135"/>
      <c r="AC965" s="135"/>
      <c r="AD965" s="135"/>
    </row>
    <row r="966" spans="1:30" s="6" customFormat="1" x14ac:dyDescent="0.3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35"/>
      <c r="U966" s="135"/>
      <c r="V966" s="135"/>
      <c r="W966" s="135"/>
      <c r="X966" s="135"/>
      <c r="Y966" s="135"/>
      <c r="Z966" s="135"/>
      <c r="AA966" s="135"/>
      <c r="AB966" s="135"/>
      <c r="AC966" s="135"/>
      <c r="AD966" s="135"/>
    </row>
    <row r="967" spans="1:30" s="6" customFormat="1" x14ac:dyDescent="0.3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35"/>
      <c r="U967" s="135"/>
      <c r="V967" s="135"/>
      <c r="W967" s="135"/>
      <c r="X967" s="135"/>
      <c r="Y967" s="135"/>
      <c r="Z967" s="135"/>
      <c r="AA967" s="135"/>
      <c r="AB967" s="135"/>
      <c r="AC967" s="135"/>
      <c r="AD967" s="135"/>
    </row>
    <row r="968" spans="1:30" s="6" customFormat="1" x14ac:dyDescent="0.3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35"/>
      <c r="U968" s="135"/>
      <c r="V968" s="135"/>
      <c r="W968" s="135"/>
      <c r="X968" s="135"/>
      <c r="Y968" s="135"/>
      <c r="Z968" s="135"/>
      <c r="AA968" s="135"/>
      <c r="AB968" s="135"/>
      <c r="AC968" s="135"/>
      <c r="AD968" s="135"/>
    </row>
    <row r="969" spans="1:30" s="6" customFormat="1" x14ac:dyDescent="0.3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35"/>
      <c r="U969" s="135"/>
      <c r="V969" s="135"/>
      <c r="W969" s="135"/>
      <c r="X969" s="135"/>
      <c r="Y969" s="135"/>
      <c r="Z969" s="135"/>
      <c r="AA969" s="135"/>
      <c r="AB969" s="135"/>
      <c r="AC969" s="135"/>
      <c r="AD969" s="135"/>
    </row>
    <row r="970" spans="1:30" s="6" customFormat="1" x14ac:dyDescent="0.3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35"/>
      <c r="U970" s="135"/>
      <c r="V970" s="135"/>
      <c r="W970" s="135"/>
      <c r="X970" s="135"/>
      <c r="Y970" s="135"/>
      <c r="Z970" s="135"/>
      <c r="AA970" s="135"/>
      <c r="AB970" s="135"/>
      <c r="AC970" s="135"/>
      <c r="AD970" s="135"/>
    </row>
    <row r="971" spans="1:30" s="6" customFormat="1" x14ac:dyDescent="0.3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35"/>
      <c r="U971" s="135"/>
      <c r="V971" s="135"/>
      <c r="W971" s="135"/>
      <c r="X971" s="135"/>
      <c r="Y971" s="135"/>
      <c r="Z971" s="135"/>
      <c r="AA971" s="135"/>
      <c r="AB971" s="135"/>
      <c r="AC971" s="135"/>
      <c r="AD971" s="135"/>
    </row>
    <row r="972" spans="1:30" s="6" customFormat="1" x14ac:dyDescent="0.3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35"/>
      <c r="U972" s="135"/>
      <c r="V972" s="135"/>
      <c r="W972" s="135"/>
      <c r="X972" s="135"/>
      <c r="Y972" s="135"/>
      <c r="Z972" s="135"/>
      <c r="AA972" s="135"/>
      <c r="AB972" s="135"/>
      <c r="AC972" s="135"/>
      <c r="AD972" s="135"/>
    </row>
    <row r="973" spans="1:30" s="6" customFormat="1" x14ac:dyDescent="0.3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35"/>
      <c r="U973" s="135"/>
      <c r="V973" s="135"/>
      <c r="W973" s="135"/>
      <c r="X973" s="135"/>
      <c r="Y973" s="135"/>
      <c r="Z973" s="135"/>
      <c r="AA973" s="135"/>
      <c r="AB973" s="135"/>
      <c r="AC973" s="135"/>
      <c r="AD973" s="135"/>
    </row>
    <row r="974" spans="1:30" s="6" customFormat="1" x14ac:dyDescent="0.3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35"/>
      <c r="U974" s="135"/>
      <c r="V974" s="135"/>
      <c r="W974" s="135"/>
      <c r="X974" s="135"/>
      <c r="Y974" s="135"/>
      <c r="Z974" s="135"/>
      <c r="AA974" s="135"/>
      <c r="AB974" s="135"/>
      <c r="AC974" s="135"/>
      <c r="AD974" s="135"/>
    </row>
    <row r="975" spans="1:30" s="6" customFormat="1" x14ac:dyDescent="0.3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35"/>
      <c r="U975" s="135"/>
      <c r="V975" s="135"/>
      <c r="W975" s="135"/>
      <c r="X975" s="135"/>
      <c r="Y975" s="135"/>
      <c r="Z975" s="135"/>
      <c r="AA975" s="135"/>
      <c r="AB975" s="135"/>
      <c r="AC975" s="135"/>
      <c r="AD975" s="135"/>
    </row>
    <row r="976" spans="1:30" s="6" customFormat="1" x14ac:dyDescent="0.3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35"/>
      <c r="U976" s="135"/>
      <c r="V976" s="135"/>
      <c r="W976" s="135"/>
      <c r="X976" s="135"/>
      <c r="Y976" s="135"/>
      <c r="Z976" s="135"/>
      <c r="AA976" s="135"/>
      <c r="AB976" s="135"/>
      <c r="AC976" s="135"/>
      <c r="AD976" s="135"/>
    </row>
    <row r="977" spans="1:30" s="6" customFormat="1" x14ac:dyDescent="0.3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35"/>
      <c r="U977" s="135"/>
      <c r="V977" s="135"/>
      <c r="W977" s="135"/>
      <c r="X977" s="135"/>
      <c r="Y977" s="135"/>
      <c r="Z977" s="135"/>
      <c r="AA977" s="135"/>
      <c r="AB977" s="135"/>
      <c r="AC977" s="135"/>
      <c r="AD977" s="135"/>
    </row>
    <row r="978" spans="1:30" s="6" customFormat="1" x14ac:dyDescent="0.3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35"/>
      <c r="U978" s="135"/>
      <c r="V978" s="135"/>
      <c r="W978" s="135"/>
      <c r="X978" s="135"/>
      <c r="Y978" s="135"/>
      <c r="Z978" s="135"/>
      <c r="AA978" s="135"/>
      <c r="AB978" s="135"/>
      <c r="AC978" s="135"/>
      <c r="AD978" s="135"/>
    </row>
    <row r="979" spans="1:30" s="6" customFormat="1" x14ac:dyDescent="0.3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35"/>
      <c r="U979" s="135"/>
      <c r="V979" s="135"/>
      <c r="W979" s="135"/>
      <c r="X979" s="135"/>
      <c r="Y979" s="135"/>
      <c r="Z979" s="135"/>
      <c r="AA979" s="135"/>
      <c r="AB979" s="135"/>
      <c r="AC979" s="135"/>
      <c r="AD979" s="135"/>
    </row>
    <row r="980" spans="1:30" s="6" customFormat="1" x14ac:dyDescent="0.3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35"/>
      <c r="U980" s="135"/>
      <c r="V980" s="135"/>
      <c r="W980" s="135"/>
      <c r="X980" s="135"/>
      <c r="Y980" s="135"/>
      <c r="Z980" s="135"/>
      <c r="AA980" s="135"/>
      <c r="AB980" s="135"/>
      <c r="AC980" s="135"/>
      <c r="AD980" s="135"/>
    </row>
    <row r="981" spans="1:30" s="6" customFormat="1" x14ac:dyDescent="0.3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35"/>
      <c r="U981" s="135"/>
      <c r="V981" s="135"/>
      <c r="W981" s="135"/>
      <c r="X981" s="135"/>
      <c r="Y981" s="135"/>
      <c r="Z981" s="135"/>
      <c r="AA981" s="135"/>
      <c r="AB981" s="135"/>
      <c r="AC981" s="135"/>
      <c r="AD981" s="135"/>
    </row>
    <row r="982" spans="1:30" s="6" customFormat="1" x14ac:dyDescent="0.3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35"/>
      <c r="U982" s="135"/>
      <c r="V982" s="135"/>
      <c r="W982" s="135"/>
      <c r="X982" s="135"/>
      <c r="Y982" s="135"/>
      <c r="Z982" s="135"/>
      <c r="AA982" s="135"/>
      <c r="AB982" s="135"/>
      <c r="AC982" s="135"/>
      <c r="AD982" s="135"/>
    </row>
    <row r="983" spans="1:30" s="6" customFormat="1" x14ac:dyDescent="0.3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35"/>
      <c r="U983" s="135"/>
      <c r="V983" s="135"/>
      <c r="W983" s="135"/>
      <c r="X983" s="135"/>
      <c r="Y983" s="135"/>
      <c r="Z983" s="135"/>
      <c r="AA983" s="135"/>
      <c r="AB983" s="135"/>
      <c r="AC983" s="135"/>
      <c r="AD983" s="135"/>
    </row>
    <row r="984" spans="1:30" s="6" customFormat="1" x14ac:dyDescent="0.3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35"/>
      <c r="U984" s="135"/>
      <c r="V984" s="135"/>
      <c r="W984" s="135"/>
      <c r="X984" s="135"/>
      <c r="Y984" s="135"/>
      <c r="Z984" s="135"/>
      <c r="AA984" s="135"/>
      <c r="AB984" s="135"/>
      <c r="AC984" s="135"/>
      <c r="AD984" s="135"/>
    </row>
    <row r="985" spans="1:30" s="6" customFormat="1" x14ac:dyDescent="0.3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35"/>
      <c r="U985" s="135"/>
      <c r="V985" s="135"/>
      <c r="W985" s="135"/>
      <c r="X985" s="135"/>
      <c r="Y985" s="135"/>
      <c r="Z985" s="135"/>
      <c r="AA985" s="135"/>
      <c r="AB985" s="135"/>
      <c r="AC985" s="135"/>
      <c r="AD985" s="135"/>
    </row>
    <row r="986" spans="1:30" s="6" customFormat="1" x14ac:dyDescent="0.3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35"/>
      <c r="U986" s="135"/>
      <c r="V986" s="135"/>
      <c r="W986" s="135"/>
      <c r="X986" s="135"/>
      <c r="Y986" s="135"/>
      <c r="Z986" s="135"/>
      <c r="AA986" s="135"/>
      <c r="AB986" s="135"/>
      <c r="AC986" s="135"/>
      <c r="AD986" s="135"/>
    </row>
    <row r="987" spans="1:30" s="6" customFormat="1" x14ac:dyDescent="0.3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35"/>
      <c r="U987" s="135"/>
      <c r="V987" s="135"/>
      <c r="W987" s="135"/>
      <c r="X987" s="135"/>
      <c r="Y987" s="135"/>
      <c r="Z987" s="135"/>
      <c r="AA987" s="135"/>
      <c r="AB987" s="135"/>
      <c r="AC987" s="135"/>
      <c r="AD987" s="135"/>
    </row>
    <row r="988" spans="1:30" s="6" customFormat="1" x14ac:dyDescent="0.3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35"/>
      <c r="U988" s="135"/>
      <c r="V988" s="135"/>
      <c r="W988" s="135"/>
      <c r="X988" s="135"/>
      <c r="Y988" s="135"/>
      <c r="Z988" s="135"/>
      <c r="AA988" s="135"/>
      <c r="AB988" s="135"/>
      <c r="AC988" s="135"/>
      <c r="AD988" s="135"/>
    </row>
    <row r="989" spans="1:30" s="6" customFormat="1" x14ac:dyDescent="0.3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35"/>
      <c r="U989" s="135"/>
      <c r="V989" s="135"/>
      <c r="W989" s="135"/>
      <c r="X989" s="135"/>
      <c r="Y989" s="135"/>
      <c r="Z989" s="135"/>
      <c r="AA989" s="135"/>
      <c r="AB989" s="135"/>
      <c r="AC989" s="135"/>
      <c r="AD989" s="135"/>
    </row>
    <row r="990" spans="1:30" s="6" customFormat="1" x14ac:dyDescent="0.3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35"/>
      <c r="U990" s="135"/>
      <c r="V990" s="135"/>
      <c r="W990" s="135"/>
      <c r="X990" s="135"/>
      <c r="Y990" s="135"/>
      <c r="Z990" s="135"/>
      <c r="AA990" s="135"/>
      <c r="AB990" s="135"/>
      <c r="AC990" s="135"/>
      <c r="AD990" s="135"/>
    </row>
    <row r="991" spans="1:30" s="6" customFormat="1" x14ac:dyDescent="0.3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35"/>
      <c r="U991" s="135"/>
      <c r="V991" s="135"/>
      <c r="W991" s="135"/>
      <c r="X991" s="135"/>
      <c r="Y991" s="135"/>
      <c r="Z991" s="135"/>
      <c r="AA991" s="135"/>
      <c r="AB991" s="135"/>
      <c r="AC991" s="135"/>
      <c r="AD991" s="135"/>
    </row>
    <row r="992" spans="1:30" s="6" customFormat="1" x14ac:dyDescent="0.3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35"/>
      <c r="U992" s="135"/>
      <c r="V992" s="135"/>
      <c r="W992" s="135"/>
      <c r="X992" s="135"/>
      <c r="Y992" s="135"/>
      <c r="Z992" s="135"/>
      <c r="AA992" s="135"/>
      <c r="AB992" s="135"/>
      <c r="AC992" s="135"/>
      <c r="AD992" s="135"/>
    </row>
    <row r="993" spans="1:30" s="6" customFormat="1" x14ac:dyDescent="0.3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35"/>
      <c r="U993" s="135"/>
      <c r="V993" s="135"/>
      <c r="W993" s="135"/>
      <c r="X993" s="135"/>
      <c r="Y993" s="135"/>
      <c r="Z993" s="135"/>
      <c r="AA993" s="135"/>
      <c r="AB993" s="135"/>
      <c r="AC993" s="135"/>
      <c r="AD993" s="135"/>
    </row>
    <row r="994" spans="1:30" s="6" customFormat="1" x14ac:dyDescent="0.3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35"/>
      <c r="U994" s="135"/>
      <c r="V994" s="135"/>
      <c r="W994" s="135"/>
      <c r="X994" s="135"/>
      <c r="Y994" s="135"/>
      <c r="Z994" s="135"/>
      <c r="AA994" s="135"/>
      <c r="AB994" s="135"/>
      <c r="AC994" s="135"/>
      <c r="AD994" s="135"/>
    </row>
    <row r="995" spans="1:30" s="6" customFormat="1" x14ac:dyDescent="0.3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35"/>
      <c r="U995" s="135"/>
      <c r="V995" s="135"/>
      <c r="W995" s="135"/>
      <c r="X995" s="135"/>
      <c r="Y995" s="135"/>
      <c r="Z995" s="135"/>
      <c r="AA995" s="135"/>
      <c r="AB995" s="135"/>
      <c r="AC995" s="135"/>
      <c r="AD995" s="135"/>
    </row>
    <row r="996" spans="1:30" s="6" customFormat="1" x14ac:dyDescent="0.3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35"/>
      <c r="U996" s="135"/>
      <c r="V996" s="135"/>
      <c r="W996" s="135"/>
      <c r="X996" s="135"/>
      <c r="Y996" s="135"/>
      <c r="Z996" s="135"/>
      <c r="AA996" s="135"/>
      <c r="AB996" s="135"/>
      <c r="AC996" s="135"/>
      <c r="AD996" s="135"/>
    </row>
    <row r="997" spans="1:30" s="6" customFormat="1" x14ac:dyDescent="0.3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35"/>
      <c r="U997" s="135"/>
      <c r="V997" s="135"/>
      <c r="W997" s="135"/>
      <c r="X997" s="135"/>
      <c r="Y997" s="135"/>
      <c r="Z997" s="135"/>
      <c r="AA997" s="135"/>
      <c r="AB997" s="135"/>
      <c r="AC997" s="135"/>
      <c r="AD997" s="135"/>
    </row>
    <row r="998" spans="1:30" s="6" customFormat="1" x14ac:dyDescent="0.3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35"/>
      <c r="U998" s="135"/>
      <c r="V998" s="135"/>
      <c r="W998" s="135"/>
      <c r="X998" s="135"/>
      <c r="Y998" s="135"/>
      <c r="Z998" s="135"/>
      <c r="AA998" s="135"/>
      <c r="AB998" s="135"/>
      <c r="AC998" s="135"/>
      <c r="AD998" s="135"/>
    </row>
    <row r="999" spans="1:30" s="6" customFormat="1" x14ac:dyDescent="0.3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35"/>
      <c r="U999" s="135"/>
      <c r="V999" s="135"/>
      <c r="W999" s="135"/>
      <c r="X999" s="135"/>
      <c r="Y999" s="135"/>
      <c r="Z999" s="135"/>
      <c r="AA999" s="135"/>
      <c r="AB999" s="135"/>
      <c r="AC999" s="135"/>
      <c r="AD999" s="135"/>
    </row>
    <row r="1000" spans="1:30" s="6" customFormat="1" x14ac:dyDescent="0.3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35"/>
      <c r="U1000" s="135"/>
      <c r="V1000" s="135"/>
      <c r="W1000" s="135"/>
      <c r="X1000" s="135"/>
      <c r="Y1000" s="135"/>
      <c r="Z1000" s="135"/>
      <c r="AA1000" s="135"/>
      <c r="AB1000" s="135"/>
      <c r="AC1000" s="135"/>
      <c r="AD1000" s="135"/>
    </row>
    <row r="1001" spans="1:30" s="6" customFormat="1" x14ac:dyDescent="0.3">
      <c r="A1001" s="129"/>
      <c r="B1001" s="129"/>
      <c r="C1001" s="129"/>
      <c r="D1001" s="129"/>
      <c r="E1001" s="129"/>
      <c r="F1001" s="129"/>
      <c r="G1001" s="129"/>
      <c r="H1001" s="129"/>
      <c r="I1001" s="129"/>
      <c r="J1001" s="129"/>
      <c r="K1001" s="129"/>
      <c r="L1001" s="129"/>
      <c r="M1001" s="129"/>
      <c r="N1001" s="129"/>
      <c r="O1001" s="129"/>
      <c r="P1001" s="129"/>
      <c r="Q1001" s="129"/>
      <c r="R1001" s="129"/>
      <c r="S1001" s="129"/>
      <c r="T1001" s="135"/>
      <c r="U1001" s="135"/>
      <c r="V1001" s="135"/>
      <c r="W1001" s="135"/>
      <c r="X1001" s="135"/>
      <c r="Y1001" s="135"/>
      <c r="Z1001" s="135"/>
      <c r="AA1001" s="135"/>
      <c r="AB1001" s="135"/>
      <c r="AC1001" s="135"/>
      <c r="AD1001" s="135"/>
    </row>
    <row r="1002" spans="1:30" s="6" customFormat="1" x14ac:dyDescent="0.3">
      <c r="A1002" s="129"/>
      <c r="B1002" s="129"/>
      <c r="C1002" s="129"/>
      <c r="D1002" s="129"/>
      <c r="E1002" s="129"/>
      <c r="F1002" s="129"/>
      <c r="G1002" s="129"/>
      <c r="H1002" s="129"/>
      <c r="I1002" s="129"/>
      <c r="J1002" s="129"/>
      <c r="K1002" s="129"/>
      <c r="L1002" s="129"/>
      <c r="M1002" s="129"/>
      <c r="N1002" s="129"/>
      <c r="O1002" s="129"/>
      <c r="P1002" s="129"/>
      <c r="Q1002" s="129"/>
      <c r="R1002" s="129"/>
      <c r="S1002" s="129"/>
      <c r="T1002" s="135"/>
      <c r="U1002" s="135"/>
      <c r="V1002" s="135"/>
      <c r="W1002" s="135"/>
      <c r="X1002" s="135"/>
      <c r="Y1002" s="135"/>
      <c r="Z1002" s="135"/>
      <c r="AA1002" s="135"/>
      <c r="AB1002" s="135"/>
      <c r="AC1002" s="135"/>
      <c r="AD1002" s="135"/>
    </row>
    <row r="1003" spans="1:30" s="6" customFormat="1" x14ac:dyDescent="0.3">
      <c r="A1003" s="129"/>
      <c r="B1003" s="129"/>
      <c r="C1003" s="129"/>
      <c r="D1003" s="129"/>
      <c r="E1003" s="129"/>
      <c r="F1003" s="129"/>
      <c r="G1003" s="129"/>
      <c r="H1003" s="129"/>
      <c r="I1003" s="129"/>
      <c r="J1003" s="129"/>
      <c r="K1003" s="129"/>
      <c r="L1003" s="129"/>
      <c r="M1003" s="129"/>
      <c r="N1003" s="129"/>
      <c r="O1003" s="129"/>
      <c r="P1003" s="129"/>
      <c r="Q1003" s="129"/>
      <c r="R1003" s="129"/>
      <c r="S1003" s="129"/>
      <c r="T1003" s="135"/>
      <c r="U1003" s="135"/>
      <c r="V1003" s="135"/>
      <c r="W1003" s="135"/>
      <c r="X1003" s="135"/>
      <c r="Y1003" s="135"/>
      <c r="Z1003" s="135"/>
      <c r="AA1003" s="135"/>
      <c r="AB1003" s="135"/>
      <c r="AC1003" s="135"/>
      <c r="AD1003" s="135"/>
    </row>
    <row r="1004" spans="1:30" s="6" customFormat="1" x14ac:dyDescent="0.3">
      <c r="A1004" s="129"/>
      <c r="B1004" s="129"/>
      <c r="C1004" s="129"/>
      <c r="D1004" s="129"/>
      <c r="E1004" s="129"/>
      <c r="F1004" s="129"/>
      <c r="G1004" s="129"/>
      <c r="H1004" s="129"/>
      <c r="I1004" s="129"/>
      <c r="J1004" s="129"/>
      <c r="K1004" s="129"/>
      <c r="L1004" s="129"/>
      <c r="M1004" s="129"/>
      <c r="N1004" s="129"/>
      <c r="O1004" s="129"/>
      <c r="P1004" s="129"/>
      <c r="Q1004" s="129"/>
      <c r="R1004" s="129"/>
      <c r="S1004" s="129"/>
      <c r="T1004" s="135"/>
      <c r="U1004" s="135"/>
      <c r="V1004" s="135"/>
      <c r="W1004" s="135"/>
      <c r="X1004" s="135"/>
      <c r="Y1004" s="135"/>
      <c r="Z1004" s="135"/>
      <c r="AA1004" s="135"/>
      <c r="AB1004" s="135"/>
      <c r="AC1004" s="135"/>
      <c r="AD1004" s="135"/>
    </row>
    <row r="1005" spans="1:30" s="6" customFormat="1" x14ac:dyDescent="0.3">
      <c r="A1005" s="129"/>
      <c r="B1005" s="129"/>
      <c r="C1005" s="129"/>
      <c r="D1005" s="129"/>
      <c r="E1005" s="129"/>
      <c r="F1005" s="129"/>
      <c r="G1005" s="129"/>
      <c r="H1005" s="129"/>
      <c r="I1005" s="129"/>
      <c r="J1005" s="129"/>
      <c r="K1005" s="129"/>
      <c r="L1005" s="129"/>
      <c r="M1005" s="129"/>
      <c r="N1005" s="129"/>
      <c r="O1005" s="129"/>
      <c r="P1005" s="129"/>
      <c r="Q1005" s="129"/>
      <c r="R1005" s="129"/>
      <c r="S1005" s="129"/>
      <c r="T1005" s="135"/>
      <c r="U1005" s="135"/>
      <c r="V1005" s="135"/>
      <c r="W1005" s="135"/>
      <c r="X1005" s="135"/>
      <c r="Y1005" s="135"/>
      <c r="Z1005" s="135"/>
      <c r="AA1005" s="135"/>
      <c r="AB1005" s="135"/>
      <c r="AC1005" s="135"/>
      <c r="AD1005" s="135"/>
    </row>
    <row r="1006" spans="1:30" s="6" customFormat="1" x14ac:dyDescent="0.3">
      <c r="A1006" s="129"/>
      <c r="B1006" s="129"/>
      <c r="C1006" s="129"/>
      <c r="D1006" s="129"/>
      <c r="E1006" s="129"/>
      <c r="F1006" s="129"/>
      <c r="G1006" s="129"/>
      <c r="H1006" s="129"/>
      <c r="I1006" s="129"/>
      <c r="J1006" s="129"/>
      <c r="K1006" s="129"/>
      <c r="L1006" s="129"/>
      <c r="M1006" s="129"/>
      <c r="N1006" s="129"/>
      <c r="O1006" s="129"/>
      <c r="P1006" s="129"/>
      <c r="Q1006" s="129"/>
      <c r="R1006" s="129"/>
      <c r="S1006" s="129"/>
      <c r="T1006" s="135"/>
      <c r="U1006" s="135"/>
      <c r="V1006" s="135"/>
      <c r="W1006" s="135"/>
      <c r="X1006" s="135"/>
      <c r="Y1006" s="135"/>
      <c r="Z1006" s="135"/>
      <c r="AA1006" s="135"/>
      <c r="AB1006" s="135"/>
      <c r="AC1006" s="135"/>
      <c r="AD1006" s="135"/>
    </row>
    <row r="1007" spans="1:30" s="6" customFormat="1" x14ac:dyDescent="0.3">
      <c r="A1007" s="129"/>
      <c r="B1007" s="129"/>
      <c r="C1007" s="129"/>
      <c r="D1007" s="129"/>
      <c r="E1007" s="129"/>
      <c r="F1007" s="129"/>
      <c r="G1007" s="129"/>
      <c r="H1007" s="129"/>
      <c r="I1007" s="129"/>
      <c r="J1007" s="129"/>
      <c r="K1007" s="129"/>
      <c r="L1007" s="129"/>
      <c r="M1007" s="129"/>
      <c r="N1007" s="129"/>
      <c r="O1007" s="129"/>
      <c r="P1007" s="129"/>
      <c r="Q1007" s="129"/>
      <c r="R1007" s="129"/>
      <c r="S1007" s="129"/>
      <c r="T1007" s="135"/>
      <c r="U1007" s="135"/>
      <c r="V1007" s="135"/>
      <c r="W1007" s="135"/>
      <c r="X1007" s="135"/>
      <c r="Y1007" s="135"/>
      <c r="Z1007" s="135"/>
      <c r="AA1007" s="135"/>
      <c r="AB1007" s="135"/>
      <c r="AC1007" s="135"/>
      <c r="AD1007" s="135"/>
    </row>
    <row r="1008" spans="1:30" s="6" customFormat="1" x14ac:dyDescent="0.3">
      <c r="A1008" s="129"/>
      <c r="B1008" s="129"/>
      <c r="C1008" s="129"/>
      <c r="D1008" s="129"/>
      <c r="E1008" s="129"/>
      <c r="F1008" s="129"/>
      <c r="G1008" s="129"/>
      <c r="H1008" s="129"/>
      <c r="I1008" s="129"/>
      <c r="J1008" s="129"/>
      <c r="K1008" s="129"/>
      <c r="L1008" s="129"/>
      <c r="M1008" s="129"/>
      <c r="N1008" s="129"/>
      <c r="O1008" s="129"/>
      <c r="P1008" s="129"/>
      <c r="Q1008" s="129"/>
      <c r="R1008" s="129"/>
      <c r="S1008" s="129"/>
      <c r="T1008" s="135"/>
      <c r="U1008" s="135"/>
      <c r="V1008" s="135"/>
      <c r="W1008" s="135"/>
      <c r="X1008" s="135"/>
      <c r="Y1008" s="135"/>
      <c r="Z1008" s="135"/>
      <c r="AA1008" s="135"/>
      <c r="AB1008" s="135"/>
      <c r="AC1008" s="135"/>
      <c r="AD1008" s="135"/>
    </row>
    <row r="1009" spans="1:30" s="6" customFormat="1" x14ac:dyDescent="0.3">
      <c r="A1009" s="129"/>
      <c r="B1009" s="129"/>
      <c r="C1009" s="129"/>
      <c r="D1009" s="129"/>
      <c r="E1009" s="129"/>
      <c r="F1009" s="129"/>
      <c r="G1009" s="129"/>
      <c r="H1009" s="129"/>
      <c r="I1009" s="129"/>
      <c r="J1009" s="129"/>
      <c r="K1009" s="129"/>
      <c r="L1009" s="129"/>
      <c r="M1009" s="129"/>
      <c r="N1009" s="129"/>
      <c r="O1009" s="129"/>
      <c r="P1009" s="129"/>
      <c r="Q1009" s="129"/>
      <c r="R1009" s="129"/>
      <c r="S1009" s="129"/>
      <c r="T1009" s="135"/>
      <c r="U1009" s="135"/>
      <c r="V1009" s="135"/>
      <c r="W1009" s="135"/>
      <c r="X1009" s="135"/>
      <c r="Y1009" s="135"/>
      <c r="Z1009" s="135"/>
      <c r="AA1009" s="135"/>
      <c r="AB1009" s="135"/>
      <c r="AC1009" s="135"/>
      <c r="AD1009" s="135"/>
    </row>
    <row r="1010" spans="1:30" s="6" customFormat="1" x14ac:dyDescent="0.3">
      <c r="A1010" s="129"/>
      <c r="B1010" s="129"/>
      <c r="C1010" s="129"/>
      <c r="D1010" s="129"/>
      <c r="E1010" s="129"/>
      <c r="F1010" s="129"/>
      <c r="G1010" s="129"/>
      <c r="H1010" s="129"/>
      <c r="I1010" s="129"/>
      <c r="J1010" s="129"/>
      <c r="K1010" s="129"/>
      <c r="L1010" s="129"/>
      <c r="M1010" s="129"/>
      <c r="N1010" s="129"/>
      <c r="O1010" s="129"/>
      <c r="P1010" s="129"/>
      <c r="Q1010" s="129"/>
      <c r="R1010" s="129"/>
      <c r="S1010" s="129"/>
      <c r="T1010" s="135"/>
      <c r="U1010" s="135"/>
      <c r="V1010" s="135"/>
      <c r="W1010" s="135"/>
      <c r="X1010" s="135"/>
      <c r="Y1010" s="135"/>
      <c r="Z1010" s="135"/>
      <c r="AA1010" s="135"/>
      <c r="AB1010" s="135"/>
      <c r="AC1010" s="135"/>
      <c r="AD1010" s="135"/>
    </row>
    <row r="1011" spans="1:30" s="6" customFormat="1" x14ac:dyDescent="0.3">
      <c r="A1011" s="129"/>
      <c r="B1011" s="129"/>
      <c r="C1011" s="129"/>
      <c r="D1011" s="129"/>
      <c r="E1011" s="129"/>
      <c r="F1011" s="129"/>
      <c r="G1011" s="129"/>
      <c r="H1011" s="129"/>
      <c r="I1011" s="129"/>
      <c r="J1011" s="129"/>
      <c r="K1011" s="129"/>
      <c r="L1011" s="129"/>
      <c r="M1011" s="129"/>
      <c r="N1011" s="129"/>
      <c r="O1011" s="129"/>
      <c r="P1011" s="129"/>
      <c r="Q1011" s="129"/>
      <c r="R1011" s="129"/>
      <c r="S1011" s="129"/>
      <c r="T1011" s="135"/>
      <c r="U1011" s="135"/>
      <c r="V1011" s="135"/>
      <c r="W1011" s="135"/>
      <c r="X1011" s="135"/>
      <c r="Y1011" s="135"/>
      <c r="Z1011" s="135"/>
      <c r="AA1011" s="135"/>
      <c r="AB1011" s="135"/>
      <c r="AC1011" s="135"/>
      <c r="AD1011" s="135"/>
    </row>
    <row r="1012" spans="1:30" s="6" customFormat="1" x14ac:dyDescent="0.3">
      <c r="A1012" s="129"/>
      <c r="B1012" s="129"/>
      <c r="C1012" s="129"/>
      <c r="D1012" s="129"/>
      <c r="E1012" s="129"/>
      <c r="F1012" s="129"/>
      <c r="G1012" s="129"/>
      <c r="H1012" s="129"/>
      <c r="I1012" s="129"/>
      <c r="J1012" s="129"/>
      <c r="K1012" s="129"/>
      <c r="L1012" s="129"/>
      <c r="M1012" s="129"/>
      <c r="N1012" s="129"/>
      <c r="O1012" s="129"/>
      <c r="P1012" s="129"/>
      <c r="Q1012" s="129"/>
      <c r="R1012" s="129"/>
      <c r="S1012" s="129"/>
      <c r="T1012" s="135"/>
      <c r="U1012" s="135"/>
      <c r="V1012" s="135"/>
      <c r="W1012" s="135"/>
      <c r="X1012" s="135"/>
      <c r="Y1012" s="135"/>
      <c r="Z1012" s="135"/>
      <c r="AA1012" s="135"/>
      <c r="AB1012" s="135"/>
      <c r="AC1012" s="135"/>
      <c r="AD1012" s="135"/>
    </row>
    <row r="1013" spans="1:30" s="6" customFormat="1" x14ac:dyDescent="0.3">
      <c r="A1013" s="129"/>
      <c r="B1013" s="129"/>
      <c r="C1013" s="129"/>
      <c r="D1013" s="129"/>
      <c r="E1013" s="129"/>
      <c r="F1013" s="129"/>
      <c r="G1013" s="129"/>
      <c r="H1013" s="129"/>
      <c r="I1013" s="129"/>
      <c r="J1013" s="129"/>
      <c r="K1013" s="129"/>
      <c r="L1013" s="129"/>
      <c r="M1013" s="129"/>
      <c r="N1013" s="129"/>
      <c r="O1013" s="129"/>
      <c r="P1013" s="129"/>
      <c r="Q1013" s="129"/>
      <c r="R1013" s="129"/>
      <c r="S1013" s="129"/>
      <c r="T1013" s="135"/>
      <c r="U1013" s="135"/>
      <c r="V1013" s="135"/>
      <c r="W1013" s="135"/>
      <c r="X1013" s="135"/>
      <c r="Y1013" s="135"/>
      <c r="Z1013" s="135"/>
      <c r="AA1013" s="135"/>
      <c r="AB1013" s="135"/>
      <c r="AC1013" s="135"/>
      <c r="AD1013" s="135"/>
    </row>
    <row r="1014" spans="1:30" s="6" customFormat="1" x14ac:dyDescent="0.3">
      <c r="A1014" s="129"/>
      <c r="B1014" s="129"/>
      <c r="C1014" s="129"/>
      <c r="D1014" s="129"/>
      <c r="E1014" s="129"/>
      <c r="F1014" s="129"/>
      <c r="G1014" s="129"/>
      <c r="H1014" s="129"/>
      <c r="I1014" s="129"/>
      <c r="J1014" s="129"/>
      <c r="K1014" s="129"/>
      <c r="L1014" s="129"/>
      <c r="M1014" s="129"/>
      <c r="N1014" s="129"/>
      <c r="O1014" s="129"/>
      <c r="P1014" s="129"/>
      <c r="Q1014" s="129"/>
      <c r="R1014" s="129"/>
      <c r="S1014" s="129"/>
      <c r="T1014" s="135"/>
      <c r="U1014" s="135"/>
      <c r="V1014" s="135"/>
      <c r="W1014" s="135"/>
      <c r="X1014" s="135"/>
      <c r="Y1014" s="135"/>
      <c r="Z1014" s="135"/>
      <c r="AA1014" s="135"/>
      <c r="AB1014" s="135"/>
      <c r="AC1014" s="135"/>
      <c r="AD1014" s="135"/>
    </row>
    <row r="1015" spans="1:30" s="6" customFormat="1" x14ac:dyDescent="0.3">
      <c r="A1015" s="129"/>
      <c r="B1015" s="129"/>
      <c r="C1015" s="129"/>
      <c r="D1015" s="129"/>
      <c r="E1015" s="129"/>
      <c r="F1015" s="129"/>
      <c r="G1015" s="129"/>
      <c r="H1015" s="129"/>
      <c r="I1015" s="129"/>
      <c r="J1015" s="129"/>
      <c r="K1015" s="129"/>
      <c r="L1015" s="129"/>
      <c r="M1015" s="129"/>
      <c r="N1015" s="129"/>
      <c r="O1015" s="129"/>
      <c r="P1015" s="129"/>
      <c r="Q1015" s="129"/>
      <c r="R1015" s="129"/>
      <c r="S1015" s="129"/>
      <c r="T1015" s="135"/>
      <c r="U1015" s="135"/>
      <c r="V1015" s="135"/>
      <c r="W1015" s="135"/>
      <c r="X1015" s="135"/>
      <c r="Y1015" s="135"/>
      <c r="Z1015" s="135"/>
      <c r="AA1015" s="135"/>
      <c r="AB1015" s="135"/>
      <c r="AC1015" s="135"/>
      <c r="AD1015" s="135"/>
    </row>
    <row r="1016" spans="1:30" s="6" customFormat="1" x14ac:dyDescent="0.3">
      <c r="A1016" s="129"/>
      <c r="B1016" s="129"/>
      <c r="C1016" s="129"/>
      <c r="D1016" s="129"/>
      <c r="E1016" s="129"/>
      <c r="F1016" s="129"/>
      <c r="G1016" s="129"/>
      <c r="H1016" s="129"/>
      <c r="I1016" s="129"/>
      <c r="J1016" s="129"/>
      <c r="K1016" s="129"/>
      <c r="L1016" s="129"/>
      <c r="M1016" s="129"/>
      <c r="N1016" s="129"/>
      <c r="O1016" s="129"/>
      <c r="P1016" s="129"/>
      <c r="Q1016" s="129"/>
      <c r="R1016" s="129"/>
      <c r="S1016" s="129"/>
      <c r="T1016" s="135"/>
      <c r="U1016" s="135"/>
      <c r="V1016" s="135"/>
      <c r="W1016" s="135"/>
      <c r="X1016" s="135"/>
      <c r="Y1016" s="135"/>
      <c r="Z1016" s="135"/>
      <c r="AA1016" s="135"/>
      <c r="AB1016" s="135"/>
      <c r="AC1016" s="135"/>
      <c r="AD1016" s="135"/>
    </row>
    <row r="1017" spans="1:30" s="6" customFormat="1" x14ac:dyDescent="0.3">
      <c r="A1017" s="129"/>
      <c r="B1017" s="129"/>
      <c r="C1017" s="129"/>
      <c r="D1017" s="129"/>
      <c r="E1017" s="129"/>
      <c r="F1017" s="129"/>
      <c r="G1017" s="129"/>
      <c r="H1017" s="129"/>
      <c r="I1017" s="129"/>
      <c r="J1017" s="129"/>
      <c r="K1017" s="129"/>
      <c r="L1017" s="129"/>
      <c r="M1017" s="129"/>
      <c r="N1017" s="129"/>
      <c r="O1017" s="129"/>
      <c r="P1017" s="129"/>
      <c r="Q1017" s="129"/>
      <c r="R1017" s="129"/>
      <c r="S1017" s="129"/>
      <c r="T1017" s="135"/>
      <c r="U1017" s="135"/>
      <c r="V1017" s="135"/>
      <c r="W1017" s="135"/>
      <c r="X1017" s="135"/>
      <c r="Y1017" s="135"/>
      <c r="Z1017" s="135"/>
      <c r="AA1017" s="135"/>
      <c r="AB1017" s="135"/>
      <c r="AC1017" s="135"/>
      <c r="AD1017" s="135"/>
    </row>
    <row r="1018" spans="1:30" s="6" customFormat="1" x14ac:dyDescent="0.3">
      <c r="A1018" s="129"/>
      <c r="B1018" s="129"/>
      <c r="C1018" s="129"/>
      <c r="D1018" s="129"/>
      <c r="E1018" s="129"/>
      <c r="F1018" s="129"/>
      <c r="G1018" s="129"/>
      <c r="H1018" s="129"/>
      <c r="I1018" s="129"/>
      <c r="J1018" s="129"/>
      <c r="K1018" s="129"/>
      <c r="L1018" s="129"/>
      <c r="M1018" s="129"/>
      <c r="N1018" s="129"/>
      <c r="O1018" s="129"/>
      <c r="P1018" s="129"/>
      <c r="Q1018" s="129"/>
      <c r="R1018" s="129"/>
      <c r="S1018" s="129"/>
      <c r="T1018" s="135"/>
      <c r="U1018" s="135"/>
      <c r="V1018" s="135"/>
      <c r="W1018" s="135"/>
      <c r="X1018" s="135"/>
      <c r="Y1018" s="135"/>
      <c r="Z1018" s="135"/>
      <c r="AA1018" s="135"/>
      <c r="AB1018" s="135"/>
      <c r="AC1018" s="135"/>
      <c r="AD1018" s="135"/>
    </row>
    <row r="1019" spans="1:30" s="6" customFormat="1" x14ac:dyDescent="0.3">
      <c r="A1019" s="129"/>
      <c r="B1019" s="129"/>
      <c r="C1019" s="129"/>
      <c r="D1019" s="129"/>
      <c r="E1019" s="129"/>
      <c r="F1019" s="129"/>
      <c r="G1019" s="129"/>
      <c r="H1019" s="129"/>
      <c r="I1019" s="129"/>
      <c r="J1019" s="129"/>
      <c r="K1019" s="129"/>
      <c r="L1019" s="129"/>
      <c r="M1019" s="129"/>
      <c r="N1019" s="129"/>
      <c r="O1019" s="129"/>
      <c r="P1019" s="129"/>
      <c r="Q1019" s="129"/>
      <c r="R1019" s="129"/>
      <c r="S1019" s="129"/>
      <c r="T1019" s="135"/>
      <c r="U1019" s="135"/>
      <c r="V1019" s="135"/>
      <c r="W1019" s="135"/>
      <c r="X1019" s="135"/>
      <c r="Y1019" s="135"/>
      <c r="Z1019" s="135"/>
      <c r="AA1019" s="135"/>
      <c r="AB1019" s="135"/>
      <c r="AC1019" s="135"/>
      <c r="AD1019" s="135"/>
    </row>
    <row r="1020" spans="1:30" s="6" customFormat="1" x14ac:dyDescent="0.3">
      <c r="A1020" s="129"/>
      <c r="B1020" s="129"/>
      <c r="C1020" s="129"/>
      <c r="D1020" s="129"/>
      <c r="E1020" s="129"/>
      <c r="F1020" s="129"/>
      <c r="G1020" s="129"/>
      <c r="H1020" s="129"/>
      <c r="I1020" s="129"/>
      <c r="J1020" s="129"/>
      <c r="K1020" s="129"/>
      <c r="L1020" s="129"/>
      <c r="M1020" s="129"/>
      <c r="N1020" s="129"/>
      <c r="O1020" s="129"/>
      <c r="P1020" s="129"/>
      <c r="Q1020" s="129"/>
      <c r="R1020" s="129"/>
      <c r="S1020" s="129"/>
      <c r="T1020" s="135"/>
      <c r="U1020" s="135"/>
      <c r="V1020" s="135"/>
      <c r="W1020" s="135"/>
      <c r="X1020" s="135"/>
      <c r="Y1020" s="135"/>
      <c r="Z1020" s="135"/>
      <c r="AA1020" s="135"/>
      <c r="AB1020" s="135"/>
      <c r="AC1020" s="135"/>
      <c r="AD1020" s="135"/>
    </row>
    <row r="1021" spans="1:30" s="6" customFormat="1" x14ac:dyDescent="0.3">
      <c r="A1021" s="129"/>
      <c r="B1021" s="129"/>
      <c r="C1021" s="129"/>
      <c r="D1021" s="129"/>
      <c r="E1021" s="129"/>
      <c r="F1021" s="129"/>
      <c r="G1021" s="129"/>
      <c r="H1021" s="129"/>
      <c r="I1021" s="129"/>
      <c r="J1021" s="129"/>
      <c r="K1021" s="129"/>
      <c r="L1021" s="129"/>
      <c r="M1021" s="129"/>
      <c r="N1021" s="129"/>
      <c r="O1021" s="129"/>
      <c r="P1021" s="129"/>
      <c r="Q1021" s="129"/>
      <c r="R1021" s="129"/>
      <c r="S1021" s="129"/>
      <c r="T1021" s="135"/>
      <c r="U1021" s="135"/>
      <c r="V1021" s="135"/>
      <c r="W1021" s="135"/>
      <c r="X1021" s="135"/>
      <c r="Y1021" s="135"/>
      <c r="Z1021" s="135"/>
      <c r="AA1021" s="135"/>
      <c r="AB1021" s="135"/>
      <c r="AC1021" s="135"/>
      <c r="AD1021" s="135"/>
    </row>
    <row r="1022" spans="1:30" s="6" customFormat="1" x14ac:dyDescent="0.3">
      <c r="A1022" s="129"/>
      <c r="B1022" s="129"/>
      <c r="C1022" s="129"/>
      <c r="D1022" s="129"/>
      <c r="E1022" s="129"/>
      <c r="F1022" s="129"/>
      <c r="G1022" s="129"/>
      <c r="H1022" s="129"/>
      <c r="I1022" s="129"/>
      <c r="J1022" s="129"/>
      <c r="K1022" s="129"/>
      <c r="L1022" s="129"/>
      <c r="M1022" s="129"/>
      <c r="N1022" s="129"/>
      <c r="O1022" s="129"/>
      <c r="P1022" s="129"/>
      <c r="Q1022" s="129"/>
      <c r="R1022" s="129"/>
      <c r="S1022" s="129"/>
      <c r="T1022" s="135"/>
      <c r="U1022" s="135"/>
      <c r="V1022" s="135"/>
      <c r="W1022" s="135"/>
      <c r="X1022" s="135"/>
      <c r="Y1022" s="135"/>
      <c r="Z1022" s="135"/>
      <c r="AA1022" s="135"/>
      <c r="AB1022" s="135"/>
      <c r="AC1022" s="135"/>
      <c r="AD1022" s="135"/>
    </row>
    <row r="1023" spans="1:30" s="6" customFormat="1" x14ac:dyDescent="0.3">
      <c r="A1023" s="129"/>
      <c r="B1023" s="129"/>
      <c r="C1023" s="129"/>
      <c r="D1023" s="129"/>
      <c r="E1023" s="129"/>
      <c r="F1023" s="129"/>
      <c r="G1023" s="129"/>
      <c r="H1023" s="129"/>
      <c r="I1023" s="129"/>
      <c r="J1023" s="129"/>
      <c r="K1023" s="129"/>
      <c r="L1023" s="129"/>
      <c r="M1023" s="129"/>
      <c r="N1023" s="129"/>
      <c r="O1023" s="129"/>
      <c r="P1023" s="129"/>
      <c r="Q1023" s="129"/>
      <c r="R1023" s="129"/>
      <c r="S1023" s="129"/>
      <c r="T1023" s="135"/>
      <c r="U1023" s="135"/>
      <c r="V1023" s="135"/>
      <c r="W1023" s="135"/>
      <c r="X1023" s="135"/>
      <c r="Y1023" s="135"/>
      <c r="Z1023" s="135"/>
      <c r="AA1023" s="135"/>
      <c r="AB1023" s="135"/>
      <c r="AC1023" s="135"/>
      <c r="AD1023" s="135"/>
    </row>
    <row r="1024" spans="1:30" s="6" customFormat="1" x14ac:dyDescent="0.3">
      <c r="A1024" s="129"/>
      <c r="B1024" s="129"/>
      <c r="C1024" s="129"/>
      <c r="D1024" s="129"/>
      <c r="E1024" s="129"/>
      <c r="F1024" s="129"/>
      <c r="G1024" s="129"/>
      <c r="H1024" s="129"/>
      <c r="I1024" s="129"/>
      <c r="J1024" s="129"/>
      <c r="K1024" s="129"/>
      <c r="L1024" s="129"/>
      <c r="M1024" s="129"/>
      <c r="N1024" s="129"/>
      <c r="O1024" s="129"/>
      <c r="P1024" s="129"/>
      <c r="Q1024" s="129"/>
      <c r="R1024" s="129"/>
      <c r="S1024" s="129"/>
      <c r="T1024" s="135"/>
      <c r="U1024" s="135"/>
      <c r="V1024" s="135"/>
      <c r="W1024" s="135"/>
      <c r="X1024" s="135"/>
      <c r="Y1024" s="135"/>
      <c r="Z1024" s="135"/>
      <c r="AA1024" s="135"/>
      <c r="AB1024" s="135"/>
      <c r="AC1024" s="135"/>
      <c r="AD1024" s="135"/>
    </row>
    <row r="1025" spans="1:30" s="6" customFormat="1" x14ac:dyDescent="0.3">
      <c r="A1025" s="129"/>
      <c r="B1025" s="129"/>
      <c r="C1025" s="129"/>
      <c r="D1025" s="129"/>
      <c r="E1025" s="129"/>
      <c r="F1025" s="129"/>
      <c r="G1025" s="129"/>
      <c r="H1025" s="129"/>
      <c r="I1025" s="129"/>
      <c r="J1025" s="129"/>
      <c r="K1025" s="129"/>
      <c r="L1025" s="129"/>
      <c r="M1025" s="129"/>
      <c r="N1025" s="129"/>
      <c r="O1025" s="129"/>
      <c r="P1025" s="129"/>
      <c r="Q1025" s="129"/>
      <c r="R1025" s="129"/>
      <c r="S1025" s="129"/>
      <c r="T1025" s="135"/>
      <c r="U1025" s="135"/>
      <c r="V1025" s="135"/>
      <c r="W1025" s="135"/>
      <c r="X1025" s="135"/>
      <c r="Y1025" s="135"/>
      <c r="Z1025" s="135"/>
      <c r="AA1025" s="135"/>
      <c r="AB1025" s="135"/>
      <c r="AC1025" s="135"/>
      <c r="AD1025" s="135"/>
    </row>
    <row r="1026" spans="1:30" s="6" customFormat="1" x14ac:dyDescent="0.3">
      <c r="A1026" s="129"/>
      <c r="B1026" s="129"/>
      <c r="C1026" s="129"/>
      <c r="D1026" s="129"/>
      <c r="E1026" s="129"/>
      <c r="F1026" s="129"/>
      <c r="G1026" s="129"/>
      <c r="H1026" s="129"/>
      <c r="I1026" s="129"/>
      <c r="J1026" s="129"/>
      <c r="K1026" s="129"/>
      <c r="L1026" s="129"/>
      <c r="M1026" s="129"/>
      <c r="N1026" s="129"/>
      <c r="O1026" s="129"/>
      <c r="P1026" s="129"/>
      <c r="Q1026" s="129"/>
      <c r="R1026" s="129"/>
      <c r="S1026" s="129"/>
      <c r="T1026" s="135"/>
      <c r="U1026" s="135"/>
      <c r="V1026" s="135"/>
      <c r="W1026" s="135"/>
      <c r="X1026" s="135"/>
      <c r="Y1026" s="135"/>
      <c r="Z1026" s="135"/>
      <c r="AA1026" s="135"/>
      <c r="AB1026" s="135"/>
      <c r="AC1026" s="135"/>
      <c r="AD1026" s="135"/>
    </row>
    <row r="1027" spans="1:30" s="6" customFormat="1" x14ac:dyDescent="0.3">
      <c r="A1027" s="129"/>
      <c r="B1027" s="129"/>
      <c r="C1027" s="129"/>
      <c r="D1027" s="129"/>
      <c r="E1027" s="129"/>
      <c r="F1027" s="129"/>
      <c r="G1027" s="129"/>
      <c r="H1027" s="129"/>
      <c r="I1027" s="129"/>
      <c r="J1027" s="129"/>
      <c r="K1027" s="129"/>
      <c r="L1027" s="129"/>
      <c r="M1027" s="129"/>
      <c r="N1027" s="129"/>
      <c r="O1027" s="129"/>
      <c r="P1027" s="129"/>
      <c r="Q1027" s="129"/>
      <c r="R1027" s="129"/>
      <c r="S1027" s="129"/>
      <c r="T1027" s="135"/>
      <c r="U1027" s="135"/>
      <c r="V1027" s="135"/>
      <c r="W1027" s="135"/>
      <c r="X1027" s="135"/>
      <c r="Y1027" s="135"/>
      <c r="Z1027" s="135"/>
      <c r="AA1027" s="135"/>
      <c r="AB1027" s="135"/>
      <c r="AC1027" s="135"/>
      <c r="AD1027" s="135"/>
    </row>
    <row r="1028" spans="1:30" s="6" customFormat="1" x14ac:dyDescent="0.3">
      <c r="A1028" s="129"/>
      <c r="B1028" s="129"/>
      <c r="C1028" s="129"/>
      <c r="D1028" s="129"/>
      <c r="E1028" s="129"/>
      <c r="F1028" s="129"/>
      <c r="G1028" s="129"/>
      <c r="H1028" s="129"/>
      <c r="I1028" s="129"/>
      <c r="J1028" s="129"/>
      <c r="K1028" s="129"/>
      <c r="L1028" s="129"/>
      <c r="M1028" s="129"/>
      <c r="N1028" s="129"/>
      <c r="O1028" s="129"/>
      <c r="P1028" s="129"/>
      <c r="Q1028" s="129"/>
      <c r="R1028" s="129"/>
      <c r="S1028" s="129"/>
      <c r="T1028" s="135"/>
      <c r="U1028" s="135"/>
      <c r="V1028" s="135"/>
      <c r="W1028" s="135"/>
      <c r="X1028" s="135"/>
      <c r="Y1028" s="135"/>
      <c r="Z1028" s="135"/>
      <c r="AA1028" s="135"/>
      <c r="AB1028" s="135"/>
      <c r="AC1028" s="135"/>
      <c r="AD1028" s="135"/>
    </row>
    <row r="1029" spans="1:30" s="6" customFormat="1" x14ac:dyDescent="0.3">
      <c r="A1029" s="129"/>
      <c r="B1029" s="129"/>
      <c r="C1029" s="129"/>
      <c r="D1029" s="129"/>
      <c r="E1029" s="129"/>
      <c r="F1029" s="129"/>
      <c r="G1029" s="129"/>
      <c r="H1029" s="129"/>
      <c r="I1029" s="129"/>
      <c r="J1029" s="129"/>
      <c r="K1029" s="129"/>
      <c r="L1029" s="129"/>
      <c r="M1029" s="129"/>
      <c r="N1029" s="129"/>
      <c r="O1029" s="129"/>
      <c r="P1029" s="129"/>
      <c r="Q1029" s="129"/>
      <c r="R1029" s="129"/>
      <c r="S1029" s="129"/>
      <c r="T1029" s="135"/>
      <c r="U1029" s="135"/>
      <c r="V1029" s="135"/>
      <c r="W1029" s="135"/>
      <c r="X1029" s="135"/>
      <c r="Y1029" s="135"/>
      <c r="Z1029" s="135"/>
      <c r="AA1029" s="135"/>
      <c r="AB1029" s="135"/>
      <c r="AC1029" s="135"/>
      <c r="AD1029" s="135"/>
    </row>
    <row r="1030" spans="1:30" s="6" customFormat="1" x14ac:dyDescent="0.3">
      <c r="A1030" s="129"/>
      <c r="B1030" s="129"/>
      <c r="C1030" s="129"/>
      <c r="D1030" s="129"/>
      <c r="E1030" s="129"/>
      <c r="F1030" s="129"/>
      <c r="G1030" s="129"/>
      <c r="H1030" s="129"/>
      <c r="I1030" s="129"/>
      <c r="J1030" s="129"/>
      <c r="K1030" s="129"/>
      <c r="L1030" s="129"/>
      <c r="M1030" s="129"/>
      <c r="N1030" s="129"/>
      <c r="O1030" s="129"/>
      <c r="P1030" s="129"/>
      <c r="Q1030" s="129"/>
      <c r="R1030" s="129"/>
      <c r="S1030" s="129"/>
      <c r="T1030" s="135"/>
      <c r="U1030" s="135"/>
      <c r="V1030" s="135"/>
      <c r="W1030" s="135"/>
      <c r="X1030" s="135"/>
      <c r="Y1030" s="135"/>
      <c r="Z1030" s="135"/>
      <c r="AA1030" s="135"/>
      <c r="AB1030" s="135"/>
      <c r="AC1030" s="135"/>
      <c r="AD1030" s="135"/>
    </row>
    <row r="1031" spans="1:30" s="6" customFormat="1" x14ac:dyDescent="0.3">
      <c r="A1031" s="129"/>
      <c r="B1031" s="129"/>
      <c r="C1031" s="129"/>
      <c r="D1031" s="129"/>
      <c r="E1031" s="129"/>
      <c r="F1031" s="129"/>
      <c r="G1031" s="129"/>
      <c r="H1031" s="129"/>
      <c r="I1031" s="129"/>
      <c r="J1031" s="129"/>
      <c r="K1031" s="129"/>
      <c r="L1031" s="129"/>
      <c r="M1031" s="129"/>
      <c r="N1031" s="129"/>
      <c r="O1031" s="129"/>
      <c r="P1031" s="129"/>
      <c r="Q1031" s="129"/>
      <c r="R1031" s="129"/>
      <c r="S1031" s="129"/>
      <c r="T1031" s="135"/>
      <c r="U1031" s="135"/>
      <c r="V1031" s="135"/>
      <c r="W1031" s="135"/>
      <c r="X1031" s="135"/>
      <c r="Y1031" s="135"/>
      <c r="Z1031" s="135"/>
      <c r="AA1031" s="135"/>
      <c r="AB1031" s="135"/>
      <c r="AC1031" s="135"/>
      <c r="AD1031" s="135"/>
    </row>
    <row r="1032" spans="1:30" s="6" customFormat="1" x14ac:dyDescent="0.3">
      <c r="A1032" s="129"/>
      <c r="B1032" s="129"/>
      <c r="C1032" s="129"/>
      <c r="D1032" s="129"/>
      <c r="E1032" s="129"/>
      <c r="F1032" s="129"/>
      <c r="G1032" s="129"/>
      <c r="H1032" s="129"/>
      <c r="I1032" s="129"/>
      <c r="J1032" s="129"/>
      <c r="K1032" s="129"/>
      <c r="L1032" s="129"/>
      <c r="M1032" s="129"/>
      <c r="N1032" s="129"/>
      <c r="O1032" s="129"/>
      <c r="P1032" s="129"/>
      <c r="Q1032" s="129"/>
      <c r="R1032" s="129"/>
      <c r="S1032" s="129"/>
      <c r="T1032" s="135"/>
      <c r="U1032" s="135"/>
      <c r="V1032" s="135"/>
      <c r="W1032" s="135"/>
      <c r="X1032" s="135"/>
      <c r="Y1032" s="135"/>
      <c r="Z1032" s="135"/>
      <c r="AA1032" s="135"/>
      <c r="AB1032" s="135"/>
      <c r="AC1032" s="135"/>
      <c r="AD1032" s="135"/>
    </row>
    <row r="1033" spans="1:30" s="6" customFormat="1" x14ac:dyDescent="0.3">
      <c r="A1033" s="129"/>
      <c r="B1033" s="129"/>
      <c r="C1033" s="129"/>
      <c r="D1033" s="129"/>
      <c r="E1033" s="129"/>
      <c r="F1033" s="129"/>
      <c r="G1033" s="129"/>
      <c r="H1033" s="129"/>
      <c r="I1033" s="129"/>
      <c r="J1033" s="129"/>
      <c r="K1033" s="129"/>
      <c r="L1033" s="129"/>
      <c r="M1033" s="129"/>
      <c r="N1033" s="129"/>
      <c r="O1033" s="129"/>
      <c r="P1033" s="129"/>
      <c r="Q1033" s="129"/>
      <c r="R1033" s="129"/>
      <c r="S1033" s="129"/>
      <c r="T1033" s="135"/>
      <c r="U1033" s="135"/>
      <c r="V1033" s="135"/>
      <c r="W1033" s="135"/>
      <c r="X1033" s="135"/>
      <c r="Y1033" s="135"/>
      <c r="Z1033" s="135"/>
      <c r="AA1033" s="135"/>
      <c r="AB1033" s="135"/>
      <c r="AC1033" s="135"/>
      <c r="AD1033" s="135"/>
    </row>
    <row r="1034" spans="1:30" s="6" customFormat="1" x14ac:dyDescent="0.3">
      <c r="A1034" s="129"/>
      <c r="B1034" s="129"/>
      <c r="C1034" s="129"/>
      <c r="D1034" s="129"/>
      <c r="E1034" s="129"/>
      <c r="F1034" s="129"/>
      <c r="G1034" s="129"/>
      <c r="H1034" s="129"/>
      <c r="I1034" s="129"/>
      <c r="J1034" s="129"/>
      <c r="K1034" s="129"/>
      <c r="L1034" s="129"/>
      <c r="M1034" s="129"/>
      <c r="N1034" s="129"/>
      <c r="O1034" s="129"/>
      <c r="P1034" s="129"/>
      <c r="Q1034" s="129"/>
      <c r="R1034" s="129"/>
      <c r="S1034" s="129"/>
      <c r="T1034" s="135"/>
      <c r="U1034" s="135"/>
      <c r="V1034" s="135"/>
      <c r="W1034" s="135"/>
      <c r="X1034" s="135"/>
      <c r="Y1034" s="135"/>
      <c r="Z1034" s="135"/>
      <c r="AA1034" s="135"/>
      <c r="AB1034" s="135"/>
      <c r="AC1034" s="135"/>
      <c r="AD1034" s="135"/>
    </row>
    <row r="1035" spans="1:30" s="6" customFormat="1" x14ac:dyDescent="0.3">
      <c r="A1035" s="129"/>
      <c r="B1035" s="129"/>
      <c r="C1035" s="129"/>
      <c r="D1035" s="129"/>
      <c r="E1035" s="129"/>
      <c r="F1035" s="129"/>
      <c r="G1035" s="129"/>
      <c r="H1035" s="129"/>
      <c r="I1035" s="129"/>
      <c r="J1035" s="129"/>
      <c r="K1035" s="129"/>
      <c r="L1035" s="129"/>
      <c r="M1035" s="129"/>
      <c r="N1035" s="129"/>
      <c r="O1035" s="129"/>
      <c r="P1035" s="129"/>
      <c r="Q1035" s="129"/>
      <c r="R1035" s="129"/>
      <c r="S1035" s="129"/>
      <c r="T1035" s="135"/>
      <c r="U1035" s="135"/>
      <c r="V1035" s="135"/>
      <c r="W1035" s="135"/>
      <c r="X1035" s="135"/>
      <c r="Y1035" s="135"/>
      <c r="Z1035" s="135"/>
      <c r="AA1035" s="135"/>
      <c r="AB1035" s="135"/>
      <c r="AC1035" s="135"/>
      <c r="AD1035" s="135"/>
    </row>
    <row r="1036" spans="1:30" s="6" customFormat="1" x14ac:dyDescent="0.3">
      <c r="A1036" s="129"/>
      <c r="B1036" s="129"/>
      <c r="C1036" s="129"/>
      <c r="D1036" s="129"/>
      <c r="E1036" s="129"/>
      <c r="F1036" s="129"/>
      <c r="G1036" s="129"/>
      <c r="H1036" s="129"/>
      <c r="I1036" s="129"/>
      <c r="J1036" s="129"/>
      <c r="K1036" s="129"/>
      <c r="L1036" s="129"/>
      <c r="M1036" s="129"/>
      <c r="N1036" s="129"/>
      <c r="O1036" s="129"/>
      <c r="P1036" s="129"/>
      <c r="Q1036" s="129"/>
      <c r="R1036" s="129"/>
      <c r="S1036" s="129"/>
      <c r="T1036" s="135"/>
      <c r="U1036" s="135"/>
      <c r="V1036" s="135"/>
      <c r="W1036" s="135"/>
      <c r="X1036" s="135"/>
      <c r="Y1036" s="135"/>
      <c r="Z1036" s="135"/>
      <c r="AA1036" s="135"/>
      <c r="AB1036" s="135"/>
      <c r="AC1036" s="135"/>
      <c r="AD1036" s="135"/>
    </row>
    <row r="1037" spans="1:30" s="6" customFormat="1" x14ac:dyDescent="0.3">
      <c r="A1037" s="129"/>
      <c r="B1037" s="129"/>
      <c r="C1037" s="129"/>
      <c r="D1037" s="129"/>
      <c r="E1037" s="129"/>
      <c r="F1037" s="129"/>
      <c r="G1037" s="129"/>
      <c r="H1037" s="129"/>
      <c r="I1037" s="129"/>
      <c r="J1037" s="129"/>
      <c r="K1037" s="129"/>
      <c r="L1037" s="129"/>
      <c r="M1037" s="129"/>
      <c r="N1037" s="129"/>
      <c r="O1037" s="129"/>
      <c r="P1037" s="129"/>
      <c r="Q1037" s="129"/>
      <c r="R1037" s="129"/>
      <c r="S1037" s="129"/>
      <c r="T1037" s="135"/>
      <c r="U1037" s="135"/>
      <c r="V1037" s="135"/>
      <c r="W1037" s="135"/>
      <c r="X1037" s="135"/>
      <c r="Y1037" s="135"/>
      <c r="Z1037" s="135"/>
      <c r="AA1037" s="135"/>
      <c r="AB1037" s="135"/>
      <c r="AC1037" s="135"/>
      <c r="AD1037" s="135"/>
    </row>
    <row r="1038" spans="1:30" s="6" customFormat="1" x14ac:dyDescent="0.3">
      <c r="A1038" s="129"/>
      <c r="B1038" s="129"/>
      <c r="C1038" s="129"/>
      <c r="D1038" s="129"/>
      <c r="E1038" s="129"/>
      <c r="F1038" s="129"/>
      <c r="G1038" s="129"/>
      <c r="H1038" s="129"/>
      <c r="I1038" s="129"/>
      <c r="J1038" s="129"/>
      <c r="K1038" s="129"/>
      <c r="L1038" s="129"/>
      <c r="M1038" s="129"/>
      <c r="N1038" s="129"/>
      <c r="O1038" s="129"/>
      <c r="P1038" s="129"/>
      <c r="Q1038" s="129"/>
      <c r="R1038" s="129"/>
      <c r="S1038" s="129"/>
      <c r="T1038" s="135"/>
      <c r="U1038" s="135"/>
      <c r="V1038" s="135"/>
      <c r="W1038" s="135"/>
      <c r="X1038" s="135"/>
      <c r="Y1038" s="135"/>
      <c r="Z1038" s="135"/>
      <c r="AA1038" s="135"/>
      <c r="AB1038" s="135"/>
      <c r="AC1038" s="135"/>
      <c r="AD1038" s="135"/>
    </row>
    <row r="1039" spans="1:30" s="6" customFormat="1" x14ac:dyDescent="0.3">
      <c r="A1039" s="129"/>
      <c r="B1039" s="129"/>
      <c r="C1039" s="129"/>
      <c r="D1039" s="129"/>
      <c r="E1039" s="129"/>
      <c r="F1039" s="129"/>
      <c r="G1039" s="129"/>
      <c r="H1039" s="129"/>
      <c r="I1039" s="129"/>
      <c r="J1039" s="129"/>
      <c r="K1039" s="129"/>
      <c r="L1039" s="129"/>
      <c r="M1039" s="129"/>
      <c r="N1039" s="129"/>
      <c r="O1039" s="129"/>
      <c r="P1039" s="129"/>
      <c r="Q1039" s="129"/>
      <c r="R1039" s="129"/>
      <c r="S1039" s="129"/>
      <c r="T1039" s="135"/>
      <c r="U1039" s="135"/>
      <c r="V1039" s="135"/>
      <c r="W1039" s="135"/>
      <c r="X1039" s="135"/>
      <c r="Y1039" s="135"/>
      <c r="Z1039" s="135"/>
      <c r="AA1039" s="135"/>
      <c r="AB1039" s="135"/>
      <c r="AC1039" s="135"/>
      <c r="AD1039" s="135"/>
    </row>
    <row r="1040" spans="1:30" s="6" customFormat="1" x14ac:dyDescent="0.3">
      <c r="A1040" s="129"/>
      <c r="B1040" s="129"/>
      <c r="C1040" s="129"/>
      <c r="D1040" s="129"/>
      <c r="E1040" s="129"/>
      <c r="F1040" s="129"/>
      <c r="G1040" s="129"/>
      <c r="H1040" s="129"/>
      <c r="I1040" s="129"/>
      <c r="J1040" s="129"/>
      <c r="K1040" s="129"/>
      <c r="L1040" s="129"/>
      <c r="M1040" s="129"/>
      <c r="N1040" s="129"/>
      <c r="O1040" s="129"/>
      <c r="P1040" s="129"/>
      <c r="Q1040" s="129"/>
      <c r="R1040" s="129"/>
      <c r="S1040" s="129"/>
      <c r="T1040" s="135"/>
      <c r="U1040" s="135"/>
      <c r="V1040" s="135"/>
      <c r="W1040" s="135"/>
      <c r="X1040" s="135"/>
      <c r="Y1040" s="135"/>
      <c r="Z1040" s="135"/>
      <c r="AA1040" s="135"/>
      <c r="AB1040" s="135"/>
      <c r="AC1040" s="135"/>
      <c r="AD1040" s="135"/>
    </row>
    <row r="1041" spans="1:30" s="6" customFormat="1" x14ac:dyDescent="0.3">
      <c r="A1041" s="129"/>
      <c r="B1041" s="129"/>
      <c r="C1041" s="129"/>
      <c r="D1041" s="129"/>
      <c r="E1041" s="129"/>
      <c r="F1041" s="129"/>
      <c r="G1041" s="129"/>
      <c r="H1041" s="129"/>
      <c r="I1041" s="129"/>
      <c r="J1041" s="129"/>
      <c r="K1041" s="129"/>
      <c r="L1041" s="129"/>
      <c r="M1041" s="129"/>
      <c r="N1041" s="129"/>
      <c r="O1041" s="129"/>
      <c r="P1041" s="129"/>
      <c r="Q1041" s="129"/>
      <c r="R1041" s="129"/>
      <c r="S1041" s="129"/>
      <c r="T1041" s="135"/>
      <c r="U1041" s="135"/>
      <c r="V1041" s="135"/>
      <c r="W1041" s="135"/>
      <c r="X1041" s="135"/>
      <c r="Y1041" s="135"/>
      <c r="Z1041" s="135"/>
      <c r="AA1041" s="135"/>
      <c r="AB1041" s="135"/>
      <c r="AC1041" s="135"/>
      <c r="AD1041" s="135"/>
    </row>
    <row r="1042" spans="1:30" s="6" customFormat="1" x14ac:dyDescent="0.3">
      <c r="A1042" s="129"/>
      <c r="B1042" s="129"/>
      <c r="C1042" s="129"/>
      <c r="D1042" s="129"/>
      <c r="E1042" s="129"/>
      <c r="F1042" s="129"/>
      <c r="G1042" s="129"/>
      <c r="H1042" s="129"/>
      <c r="I1042" s="129"/>
      <c r="J1042" s="129"/>
      <c r="K1042" s="129"/>
      <c r="L1042" s="129"/>
      <c r="M1042" s="129"/>
      <c r="N1042" s="129"/>
      <c r="O1042" s="129"/>
      <c r="P1042" s="129"/>
      <c r="Q1042" s="129"/>
      <c r="R1042" s="129"/>
      <c r="S1042" s="129"/>
      <c r="T1042" s="135"/>
      <c r="U1042" s="135"/>
      <c r="V1042" s="135"/>
      <c r="W1042" s="135"/>
      <c r="X1042" s="135"/>
      <c r="Y1042" s="135"/>
      <c r="Z1042" s="135"/>
      <c r="AA1042" s="135"/>
      <c r="AB1042" s="135"/>
      <c r="AC1042" s="135"/>
      <c r="AD1042" s="135"/>
    </row>
    <row r="1043" spans="1:30" s="6" customFormat="1" x14ac:dyDescent="0.3">
      <c r="A1043" s="129"/>
      <c r="B1043" s="129"/>
      <c r="C1043" s="129"/>
      <c r="D1043" s="129"/>
      <c r="E1043" s="129"/>
      <c r="F1043" s="129"/>
      <c r="G1043" s="129"/>
      <c r="H1043" s="129"/>
      <c r="I1043" s="129"/>
      <c r="J1043" s="129"/>
      <c r="K1043" s="129"/>
      <c r="L1043" s="129"/>
      <c r="M1043" s="129"/>
      <c r="N1043" s="129"/>
      <c r="O1043" s="129"/>
      <c r="P1043" s="129"/>
      <c r="Q1043" s="129"/>
      <c r="R1043" s="129"/>
      <c r="S1043" s="129"/>
      <c r="T1043" s="135"/>
      <c r="U1043" s="135"/>
      <c r="V1043" s="135"/>
      <c r="W1043" s="135"/>
      <c r="X1043" s="135"/>
      <c r="Y1043" s="135"/>
      <c r="Z1043" s="135"/>
      <c r="AA1043" s="135"/>
      <c r="AB1043" s="135"/>
      <c r="AC1043" s="135"/>
      <c r="AD1043" s="135"/>
    </row>
    <row r="1044" spans="1:30" s="6" customFormat="1" x14ac:dyDescent="0.3">
      <c r="A1044" s="129"/>
      <c r="B1044" s="129"/>
      <c r="C1044" s="129"/>
      <c r="D1044" s="129"/>
      <c r="E1044" s="129"/>
      <c r="F1044" s="129"/>
      <c r="G1044" s="129"/>
      <c r="H1044" s="129"/>
      <c r="I1044" s="129"/>
      <c r="J1044" s="129"/>
      <c r="K1044" s="129"/>
      <c r="L1044" s="129"/>
      <c r="M1044" s="129"/>
      <c r="N1044" s="129"/>
      <c r="O1044" s="129"/>
      <c r="P1044" s="129"/>
      <c r="Q1044" s="129"/>
      <c r="R1044" s="129"/>
      <c r="S1044" s="129"/>
      <c r="T1044" s="135"/>
      <c r="U1044" s="135"/>
      <c r="V1044" s="135"/>
      <c r="W1044" s="135"/>
      <c r="X1044" s="135"/>
      <c r="Y1044" s="135"/>
      <c r="Z1044" s="135"/>
      <c r="AA1044" s="135"/>
      <c r="AB1044" s="135"/>
      <c r="AC1044" s="135"/>
      <c r="AD1044" s="135"/>
    </row>
    <row r="1045" spans="1:30" s="6" customFormat="1" x14ac:dyDescent="0.3">
      <c r="A1045" s="129"/>
      <c r="B1045" s="129"/>
      <c r="C1045" s="129"/>
      <c r="D1045" s="129"/>
      <c r="E1045" s="129"/>
      <c r="F1045" s="129"/>
      <c r="G1045" s="129"/>
      <c r="H1045" s="129"/>
      <c r="I1045" s="129"/>
      <c r="J1045" s="129"/>
      <c r="K1045" s="129"/>
      <c r="L1045" s="129"/>
      <c r="M1045" s="129"/>
      <c r="N1045" s="129"/>
      <c r="O1045" s="129"/>
      <c r="P1045" s="129"/>
      <c r="Q1045" s="129"/>
      <c r="R1045" s="129"/>
      <c r="S1045" s="129"/>
      <c r="T1045" s="135"/>
      <c r="U1045" s="135"/>
      <c r="V1045" s="135"/>
      <c r="W1045" s="135"/>
      <c r="X1045" s="135"/>
      <c r="Y1045" s="135"/>
      <c r="Z1045" s="135"/>
      <c r="AA1045" s="135"/>
      <c r="AB1045" s="135"/>
      <c r="AC1045" s="135"/>
      <c r="AD1045" s="135"/>
    </row>
    <row r="1046" spans="1:30" s="6" customFormat="1" x14ac:dyDescent="0.3">
      <c r="A1046" s="129"/>
      <c r="B1046" s="129"/>
      <c r="C1046" s="129"/>
      <c r="D1046" s="129"/>
      <c r="E1046" s="129"/>
      <c r="F1046" s="129"/>
      <c r="G1046" s="129"/>
      <c r="H1046" s="129"/>
      <c r="I1046" s="129"/>
      <c r="J1046" s="129"/>
      <c r="K1046" s="129"/>
      <c r="L1046" s="129"/>
      <c r="M1046" s="129"/>
      <c r="N1046" s="129"/>
      <c r="O1046" s="129"/>
      <c r="P1046" s="129"/>
      <c r="Q1046" s="129"/>
      <c r="R1046" s="129"/>
      <c r="S1046" s="129"/>
      <c r="T1046" s="135"/>
      <c r="U1046" s="135"/>
      <c r="V1046" s="135"/>
      <c r="W1046" s="135"/>
      <c r="X1046" s="135"/>
      <c r="Y1046" s="135"/>
      <c r="Z1046" s="135"/>
      <c r="AA1046" s="135"/>
      <c r="AB1046" s="135"/>
      <c r="AC1046" s="135"/>
      <c r="AD1046" s="135"/>
    </row>
    <row r="1047" spans="1:30" s="6" customFormat="1" x14ac:dyDescent="0.3">
      <c r="A1047" s="129"/>
      <c r="B1047" s="129"/>
      <c r="C1047" s="129"/>
      <c r="D1047" s="129"/>
      <c r="E1047" s="129"/>
      <c r="F1047" s="129"/>
      <c r="G1047" s="129"/>
      <c r="H1047" s="129"/>
      <c r="I1047" s="129"/>
      <c r="J1047" s="129"/>
      <c r="K1047" s="129"/>
      <c r="L1047" s="129"/>
      <c r="M1047" s="129"/>
      <c r="N1047" s="129"/>
      <c r="O1047" s="129"/>
      <c r="P1047" s="129"/>
      <c r="Q1047" s="129"/>
      <c r="R1047" s="129"/>
      <c r="S1047" s="129"/>
      <c r="T1047" s="135"/>
      <c r="U1047" s="135"/>
      <c r="V1047" s="135"/>
      <c r="W1047" s="135"/>
      <c r="X1047" s="135"/>
      <c r="Y1047" s="135"/>
      <c r="Z1047" s="135"/>
      <c r="AA1047" s="135"/>
      <c r="AB1047" s="135"/>
      <c r="AC1047" s="135"/>
      <c r="AD1047" s="135"/>
    </row>
    <row r="1048" spans="1:30" s="6" customFormat="1" x14ac:dyDescent="0.3">
      <c r="A1048" s="129"/>
      <c r="B1048" s="129"/>
      <c r="C1048" s="129"/>
      <c r="D1048" s="129"/>
      <c r="E1048" s="129"/>
      <c r="F1048" s="129"/>
      <c r="G1048" s="129"/>
      <c r="H1048" s="129"/>
      <c r="I1048" s="129"/>
      <c r="J1048" s="129"/>
      <c r="K1048" s="129"/>
      <c r="L1048" s="129"/>
      <c r="M1048" s="129"/>
      <c r="N1048" s="129"/>
      <c r="O1048" s="129"/>
      <c r="P1048" s="129"/>
      <c r="Q1048" s="129"/>
      <c r="R1048" s="129"/>
      <c r="S1048" s="129"/>
      <c r="T1048" s="135"/>
      <c r="U1048" s="135"/>
      <c r="V1048" s="135"/>
      <c r="W1048" s="135"/>
      <c r="X1048" s="135"/>
      <c r="Y1048" s="135"/>
      <c r="Z1048" s="135"/>
      <c r="AA1048" s="135"/>
      <c r="AB1048" s="135"/>
      <c r="AC1048" s="135"/>
      <c r="AD1048" s="135"/>
    </row>
    <row r="1049" spans="1:30" s="6" customFormat="1" x14ac:dyDescent="0.3">
      <c r="A1049" s="129"/>
      <c r="B1049" s="129"/>
      <c r="C1049" s="129"/>
      <c r="D1049" s="129"/>
      <c r="E1049" s="129"/>
      <c r="F1049" s="129"/>
      <c r="G1049" s="129"/>
      <c r="H1049" s="129"/>
      <c r="I1049" s="129"/>
      <c r="J1049" s="129"/>
      <c r="K1049" s="129"/>
      <c r="L1049" s="129"/>
      <c r="M1049" s="129"/>
      <c r="N1049" s="129"/>
      <c r="O1049" s="129"/>
      <c r="P1049" s="129"/>
      <c r="Q1049" s="129"/>
      <c r="R1049" s="129"/>
      <c r="S1049" s="129"/>
      <c r="T1049" s="135"/>
      <c r="U1049" s="135"/>
      <c r="V1049" s="135"/>
      <c r="W1049" s="135"/>
      <c r="X1049" s="135"/>
      <c r="Y1049" s="135"/>
      <c r="Z1049" s="135"/>
      <c r="AA1049" s="135"/>
      <c r="AB1049" s="135"/>
      <c r="AC1049" s="135"/>
      <c r="AD1049" s="135"/>
    </row>
    <row r="1050" spans="1:30" s="6" customFormat="1" x14ac:dyDescent="0.3">
      <c r="A1050" s="129"/>
      <c r="B1050" s="129"/>
      <c r="C1050" s="129"/>
      <c r="D1050" s="129"/>
      <c r="E1050" s="129"/>
      <c r="F1050" s="129"/>
      <c r="G1050" s="129"/>
      <c r="H1050" s="129"/>
      <c r="I1050" s="129"/>
      <c r="J1050" s="129"/>
      <c r="K1050" s="129"/>
      <c r="L1050" s="129"/>
      <c r="M1050" s="129"/>
      <c r="N1050" s="129"/>
      <c r="O1050" s="129"/>
      <c r="P1050" s="129"/>
      <c r="Q1050" s="129"/>
      <c r="R1050" s="129"/>
      <c r="S1050" s="129"/>
      <c r="T1050" s="135"/>
      <c r="U1050" s="135"/>
      <c r="V1050" s="135"/>
      <c r="W1050" s="135"/>
      <c r="X1050" s="135"/>
      <c r="Y1050" s="135"/>
      <c r="Z1050" s="135"/>
      <c r="AA1050" s="135"/>
      <c r="AB1050" s="135"/>
      <c r="AC1050" s="135"/>
      <c r="AD1050" s="135"/>
    </row>
    <row r="1051" spans="1:30" s="6" customFormat="1" x14ac:dyDescent="0.3">
      <c r="A1051" s="129"/>
      <c r="B1051" s="129"/>
      <c r="C1051" s="129"/>
      <c r="D1051" s="129"/>
      <c r="E1051" s="129"/>
      <c r="F1051" s="129"/>
      <c r="G1051" s="129"/>
      <c r="H1051" s="129"/>
      <c r="I1051" s="129"/>
      <c r="J1051" s="129"/>
      <c r="K1051" s="129"/>
      <c r="L1051" s="129"/>
      <c r="M1051" s="129"/>
      <c r="N1051" s="129"/>
      <c r="O1051" s="129"/>
      <c r="P1051" s="129"/>
      <c r="Q1051" s="129"/>
      <c r="R1051" s="129"/>
      <c r="S1051" s="129"/>
      <c r="T1051" s="135"/>
      <c r="U1051" s="135"/>
      <c r="V1051" s="135"/>
      <c r="W1051" s="135"/>
      <c r="X1051" s="135"/>
      <c r="Y1051" s="135"/>
      <c r="Z1051" s="135"/>
      <c r="AA1051" s="135"/>
      <c r="AB1051" s="135"/>
      <c r="AC1051" s="135"/>
      <c r="AD1051" s="135"/>
    </row>
    <row r="1052" spans="1:30" s="6" customFormat="1" x14ac:dyDescent="0.3">
      <c r="A1052" s="129"/>
      <c r="B1052" s="129"/>
      <c r="C1052" s="129"/>
      <c r="D1052" s="129"/>
      <c r="E1052" s="129"/>
      <c r="F1052" s="129"/>
      <c r="G1052" s="129"/>
      <c r="H1052" s="129"/>
      <c r="I1052" s="129"/>
      <c r="J1052" s="129"/>
      <c r="K1052" s="129"/>
      <c r="L1052" s="129"/>
      <c r="M1052" s="129"/>
      <c r="N1052" s="129"/>
      <c r="O1052" s="129"/>
      <c r="P1052" s="129"/>
      <c r="Q1052" s="129"/>
      <c r="R1052" s="129"/>
      <c r="S1052" s="129"/>
      <c r="T1052" s="135"/>
      <c r="U1052" s="135"/>
      <c r="V1052" s="135"/>
      <c r="W1052" s="135"/>
      <c r="X1052" s="135"/>
      <c r="Y1052" s="135"/>
      <c r="Z1052" s="135"/>
      <c r="AA1052" s="135"/>
      <c r="AB1052" s="135"/>
      <c r="AC1052" s="135"/>
      <c r="AD1052" s="135"/>
    </row>
    <row r="1053" spans="1:30" s="6" customFormat="1" x14ac:dyDescent="0.3">
      <c r="A1053" s="129"/>
      <c r="B1053" s="129"/>
      <c r="C1053" s="129"/>
      <c r="D1053" s="129"/>
      <c r="E1053" s="129"/>
      <c r="F1053" s="129"/>
      <c r="G1053" s="129"/>
      <c r="H1053" s="129"/>
      <c r="I1053" s="129"/>
      <c r="J1053" s="129"/>
      <c r="K1053" s="129"/>
      <c r="L1053" s="129"/>
      <c r="M1053" s="129"/>
      <c r="N1053" s="129"/>
      <c r="O1053" s="129"/>
      <c r="P1053" s="129"/>
      <c r="Q1053" s="129"/>
      <c r="R1053" s="129"/>
      <c r="S1053" s="129"/>
      <c r="T1053" s="135"/>
      <c r="U1053" s="135"/>
      <c r="V1053" s="135"/>
      <c r="W1053" s="135"/>
      <c r="X1053" s="135"/>
      <c r="Y1053" s="135"/>
      <c r="Z1053" s="135"/>
      <c r="AA1053" s="135"/>
      <c r="AB1053" s="135"/>
      <c r="AC1053" s="135"/>
      <c r="AD1053" s="135"/>
    </row>
    <row r="1054" spans="1:30" s="6" customFormat="1" x14ac:dyDescent="0.3">
      <c r="A1054" s="129"/>
      <c r="B1054" s="129"/>
      <c r="C1054" s="129"/>
      <c r="D1054" s="129"/>
      <c r="E1054" s="129"/>
      <c r="F1054" s="129"/>
      <c r="G1054" s="129"/>
      <c r="H1054" s="129"/>
      <c r="I1054" s="129"/>
      <c r="J1054" s="129"/>
      <c r="K1054" s="129"/>
      <c r="L1054" s="129"/>
      <c r="M1054" s="129"/>
      <c r="N1054" s="129"/>
      <c r="O1054" s="129"/>
      <c r="P1054" s="129"/>
      <c r="Q1054" s="129"/>
      <c r="R1054" s="129"/>
      <c r="S1054" s="129"/>
      <c r="T1054" s="135"/>
      <c r="U1054" s="135"/>
      <c r="V1054" s="135"/>
      <c r="W1054" s="135"/>
      <c r="X1054" s="135"/>
      <c r="Y1054" s="135"/>
      <c r="Z1054" s="135"/>
      <c r="AA1054" s="135"/>
      <c r="AB1054" s="135"/>
      <c r="AC1054" s="135"/>
      <c r="AD1054" s="135"/>
    </row>
    <row r="1055" spans="1:30" s="6" customFormat="1" x14ac:dyDescent="0.3">
      <c r="A1055" s="129"/>
      <c r="B1055" s="129"/>
      <c r="C1055" s="129"/>
      <c r="D1055" s="129"/>
      <c r="E1055" s="129"/>
      <c r="F1055" s="129"/>
      <c r="G1055" s="129"/>
      <c r="H1055" s="129"/>
      <c r="I1055" s="129"/>
      <c r="J1055" s="129"/>
      <c r="K1055" s="129"/>
      <c r="L1055" s="129"/>
      <c r="M1055" s="129"/>
      <c r="N1055" s="129"/>
      <c r="O1055" s="129"/>
      <c r="P1055" s="129"/>
      <c r="Q1055" s="129"/>
      <c r="R1055" s="129"/>
      <c r="S1055" s="129"/>
      <c r="T1055" s="135"/>
      <c r="U1055" s="135"/>
      <c r="V1055" s="135"/>
      <c r="W1055" s="135"/>
      <c r="X1055" s="135"/>
      <c r="Y1055" s="135"/>
      <c r="Z1055" s="135"/>
      <c r="AA1055" s="135"/>
      <c r="AB1055" s="135"/>
      <c r="AC1055" s="135"/>
      <c r="AD1055" s="135"/>
    </row>
    <row r="1056" spans="1:30" s="6" customFormat="1" x14ac:dyDescent="0.3">
      <c r="A1056" s="129"/>
      <c r="B1056" s="129"/>
      <c r="C1056" s="129"/>
      <c r="D1056" s="129"/>
      <c r="E1056" s="129"/>
      <c r="F1056" s="129"/>
      <c r="G1056" s="129"/>
      <c r="H1056" s="129"/>
      <c r="I1056" s="129"/>
      <c r="J1056" s="129"/>
      <c r="K1056" s="129"/>
      <c r="L1056" s="129"/>
      <c r="M1056" s="129"/>
      <c r="N1056" s="129"/>
      <c r="O1056" s="129"/>
      <c r="P1056" s="129"/>
      <c r="Q1056" s="129"/>
      <c r="R1056" s="129"/>
      <c r="S1056" s="129"/>
      <c r="T1056" s="135"/>
      <c r="U1056" s="135"/>
      <c r="V1056" s="135"/>
      <c r="W1056" s="135"/>
      <c r="X1056" s="135"/>
      <c r="Y1056" s="135"/>
      <c r="Z1056" s="135"/>
      <c r="AA1056" s="135"/>
      <c r="AB1056" s="135"/>
      <c r="AC1056" s="135"/>
      <c r="AD1056" s="135"/>
    </row>
    <row r="1057" spans="1:30" s="6" customFormat="1" x14ac:dyDescent="0.3">
      <c r="A1057" s="129"/>
      <c r="B1057" s="129"/>
      <c r="C1057" s="129"/>
      <c r="D1057" s="129"/>
      <c r="E1057" s="129"/>
      <c r="F1057" s="129"/>
      <c r="G1057" s="129"/>
      <c r="H1057" s="129"/>
      <c r="I1057" s="129"/>
      <c r="J1057" s="129"/>
      <c r="K1057" s="129"/>
      <c r="L1057" s="129"/>
      <c r="M1057" s="129"/>
      <c r="N1057" s="129"/>
      <c r="O1057" s="129"/>
      <c r="P1057" s="129"/>
      <c r="Q1057" s="129"/>
      <c r="R1057" s="129"/>
      <c r="S1057" s="129"/>
      <c r="T1057" s="135"/>
      <c r="U1057" s="135"/>
      <c r="V1057" s="135"/>
      <c r="W1057" s="135"/>
      <c r="X1057" s="135"/>
      <c r="Y1057" s="135"/>
      <c r="Z1057" s="135"/>
      <c r="AA1057" s="135"/>
      <c r="AB1057" s="135"/>
      <c r="AC1057" s="135"/>
      <c r="AD1057" s="135"/>
    </row>
    <row r="1058" spans="1:30" s="6" customFormat="1" x14ac:dyDescent="0.3">
      <c r="A1058" s="129"/>
      <c r="B1058" s="129"/>
      <c r="C1058" s="129"/>
      <c r="D1058" s="129"/>
      <c r="E1058" s="129"/>
      <c r="F1058" s="129"/>
      <c r="G1058" s="129"/>
      <c r="H1058" s="129"/>
      <c r="I1058" s="129"/>
      <c r="J1058" s="129"/>
      <c r="K1058" s="129"/>
      <c r="L1058" s="129"/>
      <c r="M1058" s="129"/>
      <c r="N1058" s="129"/>
      <c r="O1058" s="129"/>
      <c r="P1058" s="129"/>
      <c r="Q1058" s="129"/>
      <c r="R1058" s="129"/>
      <c r="S1058" s="129"/>
      <c r="T1058" s="135"/>
      <c r="U1058" s="135"/>
      <c r="V1058" s="135"/>
      <c r="W1058" s="135"/>
      <c r="X1058" s="135"/>
      <c r="Y1058" s="135"/>
      <c r="Z1058" s="135"/>
      <c r="AA1058" s="135"/>
      <c r="AB1058" s="135"/>
      <c r="AC1058" s="135"/>
      <c r="AD1058" s="135"/>
    </row>
    <row r="1059" spans="1:30" s="6" customFormat="1" x14ac:dyDescent="0.3">
      <c r="A1059" s="129"/>
      <c r="B1059" s="129"/>
      <c r="C1059" s="129"/>
      <c r="D1059" s="129"/>
      <c r="E1059" s="129"/>
      <c r="F1059" s="129"/>
      <c r="G1059" s="129"/>
      <c r="H1059" s="129"/>
      <c r="I1059" s="129"/>
      <c r="J1059" s="129"/>
      <c r="K1059" s="129"/>
      <c r="L1059" s="129"/>
      <c r="M1059" s="129"/>
      <c r="N1059" s="129"/>
      <c r="O1059" s="129"/>
      <c r="P1059" s="129"/>
      <c r="Q1059" s="129"/>
      <c r="R1059" s="129"/>
      <c r="S1059" s="129"/>
      <c r="T1059" s="135"/>
      <c r="U1059" s="135"/>
      <c r="V1059" s="135"/>
      <c r="W1059" s="135"/>
      <c r="X1059" s="135"/>
      <c r="Y1059" s="135"/>
      <c r="Z1059" s="135"/>
      <c r="AA1059" s="135"/>
      <c r="AB1059" s="135"/>
      <c r="AC1059" s="135"/>
      <c r="AD1059" s="135"/>
    </row>
    <row r="1060" spans="1:30" s="6" customFormat="1" x14ac:dyDescent="0.3">
      <c r="A1060" s="129"/>
      <c r="B1060" s="129"/>
      <c r="C1060" s="129"/>
      <c r="D1060" s="129"/>
      <c r="E1060" s="129"/>
      <c r="F1060" s="129"/>
      <c r="G1060" s="129"/>
      <c r="H1060" s="129"/>
      <c r="I1060" s="129"/>
      <c r="J1060" s="129"/>
      <c r="K1060" s="129"/>
      <c r="L1060" s="129"/>
      <c r="M1060" s="129"/>
      <c r="N1060" s="129"/>
      <c r="O1060" s="129"/>
      <c r="P1060" s="129"/>
      <c r="Q1060" s="129"/>
      <c r="R1060" s="129"/>
      <c r="S1060" s="129"/>
      <c r="T1060" s="135"/>
      <c r="U1060" s="135"/>
      <c r="V1060" s="135"/>
      <c r="W1060" s="135"/>
      <c r="X1060" s="135"/>
      <c r="Y1060" s="135"/>
      <c r="Z1060" s="135"/>
      <c r="AA1060" s="135"/>
      <c r="AB1060" s="135"/>
      <c r="AC1060" s="135"/>
      <c r="AD1060" s="135"/>
    </row>
    <row r="1061" spans="1:30" s="6" customFormat="1" x14ac:dyDescent="0.3">
      <c r="A1061" s="129"/>
      <c r="B1061" s="129"/>
      <c r="C1061" s="129"/>
      <c r="D1061" s="129"/>
      <c r="E1061" s="129"/>
      <c r="F1061" s="129"/>
      <c r="G1061" s="129"/>
      <c r="H1061" s="129"/>
      <c r="I1061" s="129"/>
      <c r="J1061" s="129"/>
      <c r="K1061" s="129"/>
      <c r="L1061" s="129"/>
      <c r="M1061" s="129"/>
      <c r="N1061" s="129"/>
      <c r="O1061" s="129"/>
      <c r="P1061" s="129"/>
      <c r="Q1061" s="129"/>
      <c r="R1061" s="129"/>
      <c r="S1061" s="129"/>
      <c r="T1061" s="135"/>
      <c r="U1061" s="135"/>
      <c r="V1061" s="135"/>
      <c r="W1061" s="135"/>
      <c r="X1061" s="135"/>
      <c r="Y1061" s="135"/>
      <c r="Z1061" s="135"/>
      <c r="AA1061" s="135"/>
      <c r="AB1061" s="135"/>
      <c r="AC1061" s="135"/>
      <c r="AD1061" s="135"/>
    </row>
    <row r="1062" spans="1:30" s="6" customFormat="1" x14ac:dyDescent="0.3">
      <c r="A1062" s="129"/>
      <c r="B1062" s="129"/>
      <c r="C1062" s="129"/>
      <c r="D1062" s="129"/>
      <c r="E1062" s="129"/>
      <c r="F1062" s="129"/>
      <c r="G1062" s="129"/>
      <c r="H1062" s="129"/>
      <c r="I1062" s="129"/>
      <c r="J1062" s="129"/>
      <c r="K1062" s="129"/>
      <c r="L1062" s="129"/>
      <c r="M1062" s="129"/>
      <c r="N1062" s="129"/>
      <c r="O1062" s="129"/>
      <c r="P1062" s="129"/>
      <c r="Q1062" s="129"/>
      <c r="R1062" s="129"/>
      <c r="S1062" s="129"/>
      <c r="T1062" s="135"/>
      <c r="U1062" s="135"/>
      <c r="V1062" s="135"/>
      <c r="W1062" s="135"/>
      <c r="X1062" s="135"/>
      <c r="Y1062" s="135"/>
      <c r="Z1062" s="135"/>
      <c r="AA1062" s="135"/>
      <c r="AB1062" s="135"/>
      <c r="AC1062" s="135"/>
      <c r="AD1062" s="135"/>
    </row>
    <row r="1063" spans="1:30" s="6" customFormat="1" x14ac:dyDescent="0.3">
      <c r="A1063" s="129"/>
      <c r="B1063" s="129"/>
      <c r="C1063" s="129"/>
      <c r="D1063" s="129"/>
      <c r="E1063" s="129"/>
      <c r="F1063" s="129"/>
      <c r="G1063" s="129"/>
      <c r="H1063" s="129"/>
      <c r="I1063" s="129"/>
      <c r="J1063" s="129"/>
      <c r="K1063" s="129"/>
      <c r="L1063" s="129"/>
      <c r="M1063" s="129"/>
      <c r="N1063" s="129"/>
      <c r="O1063" s="129"/>
      <c r="P1063" s="129"/>
      <c r="Q1063" s="129"/>
      <c r="R1063" s="129"/>
      <c r="S1063" s="129"/>
      <c r="T1063" s="135"/>
      <c r="U1063" s="135"/>
      <c r="V1063" s="135"/>
      <c r="W1063" s="135"/>
      <c r="X1063" s="135"/>
      <c r="Y1063" s="135"/>
      <c r="Z1063" s="135"/>
      <c r="AA1063" s="135"/>
      <c r="AB1063" s="135"/>
      <c r="AC1063" s="135"/>
      <c r="AD1063" s="135"/>
    </row>
    <row r="1064" spans="1:30" s="6" customFormat="1" x14ac:dyDescent="0.3">
      <c r="A1064" s="129"/>
      <c r="B1064" s="129"/>
      <c r="C1064" s="129"/>
      <c r="D1064" s="129"/>
      <c r="E1064" s="129"/>
      <c r="F1064" s="129"/>
      <c r="G1064" s="129"/>
      <c r="H1064" s="129"/>
      <c r="I1064" s="129"/>
      <c r="J1064" s="129"/>
      <c r="K1064" s="129"/>
      <c r="L1064" s="129"/>
      <c r="M1064" s="129"/>
      <c r="N1064" s="129"/>
      <c r="O1064" s="129"/>
      <c r="P1064" s="129"/>
      <c r="Q1064" s="129"/>
      <c r="R1064" s="129"/>
      <c r="S1064" s="129"/>
      <c r="T1064" s="135"/>
      <c r="U1064" s="135"/>
      <c r="V1064" s="135"/>
      <c r="W1064" s="135"/>
      <c r="X1064" s="135"/>
      <c r="Y1064" s="135"/>
      <c r="Z1064" s="135"/>
      <c r="AA1064" s="135"/>
      <c r="AB1064" s="135"/>
      <c r="AC1064" s="135"/>
      <c r="AD1064" s="135"/>
    </row>
    <row r="1065" spans="1:30" s="6" customFormat="1" x14ac:dyDescent="0.3">
      <c r="A1065" s="129"/>
      <c r="B1065" s="129"/>
      <c r="C1065" s="129"/>
      <c r="D1065" s="129"/>
      <c r="E1065" s="129"/>
      <c r="F1065" s="129"/>
      <c r="G1065" s="129"/>
      <c r="H1065" s="129"/>
      <c r="I1065" s="129"/>
      <c r="J1065" s="129"/>
      <c r="K1065" s="129"/>
      <c r="L1065" s="129"/>
      <c r="M1065" s="129"/>
      <c r="N1065" s="129"/>
      <c r="O1065" s="129"/>
      <c r="P1065" s="129"/>
      <c r="Q1065" s="129"/>
      <c r="R1065" s="129"/>
      <c r="S1065" s="129"/>
      <c r="T1065" s="135"/>
      <c r="U1065" s="135"/>
      <c r="V1065" s="135"/>
      <c r="W1065" s="135"/>
      <c r="X1065" s="135"/>
      <c r="Y1065" s="135"/>
      <c r="Z1065" s="135"/>
      <c r="AA1065" s="135"/>
      <c r="AB1065" s="135"/>
      <c r="AC1065" s="135"/>
      <c r="AD1065" s="135"/>
    </row>
    <row r="1066" spans="1:30" s="6" customFormat="1" x14ac:dyDescent="0.3">
      <c r="A1066" s="129"/>
      <c r="B1066" s="129"/>
      <c r="C1066" s="129"/>
      <c r="D1066" s="129"/>
      <c r="E1066" s="129"/>
      <c r="F1066" s="129"/>
      <c r="G1066" s="129"/>
      <c r="H1066" s="129"/>
      <c r="I1066" s="129"/>
      <c r="J1066" s="129"/>
      <c r="K1066" s="129"/>
      <c r="L1066" s="129"/>
      <c r="M1066" s="129"/>
      <c r="N1066" s="129"/>
      <c r="O1066" s="129"/>
      <c r="P1066" s="129"/>
      <c r="Q1066" s="129"/>
      <c r="R1066" s="129"/>
      <c r="S1066" s="129"/>
      <c r="T1066" s="135"/>
      <c r="U1066" s="135"/>
      <c r="V1066" s="135"/>
      <c r="W1066" s="135"/>
      <c r="X1066" s="135"/>
      <c r="Y1066" s="135"/>
      <c r="Z1066" s="135"/>
      <c r="AA1066" s="135"/>
      <c r="AB1066" s="135"/>
      <c r="AC1066" s="135"/>
      <c r="AD1066" s="135"/>
    </row>
    <row r="1067" spans="1:30" s="6" customFormat="1" x14ac:dyDescent="0.3">
      <c r="A1067" s="129"/>
      <c r="B1067" s="129"/>
      <c r="C1067" s="129"/>
      <c r="D1067" s="129"/>
      <c r="E1067" s="129"/>
      <c r="F1067" s="129"/>
      <c r="G1067" s="129"/>
      <c r="H1067" s="129"/>
      <c r="I1067" s="129"/>
      <c r="J1067" s="129"/>
      <c r="K1067" s="129"/>
      <c r="L1067" s="129"/>
      <c r="M1067" s="129"/>
      <c r="N1067" s="129"/>
      <c r="O1067" s="129"/>
      <c r="P1067" s="129"/>
      <c r="Q1067" s="129"/>
      <c r="R1067" s="129"/>
      <c r="S1067" s="129"/>
      <c r="T1067" s="135"/>
      <c r="U1067" s="135"/>
      <c r="V1067" s="135"/>
      <c r="W1067" s="135"/>
      <c r="X1067" s="135"/>
      <c r="Y1067" s="135"/>
      <c r="Z1067" s="135"/>
      <c r="AA1067" s="135"/>
      <c r="AB1067" s="135"/>
      <c r="AC1067" s="135"/>
      <c r="AD1067" s="135"/>
    </row>
    <row r="1068" spans="1:30" s="6" customFormat="1" x14ac:dyDescent="0.3">
      <c r="A1068" s="129"/>
      <c r="B1068" s="129"/>
      <c r="C1068" s="129"/>
      <c r="D1068" s="129"/>
      <c r="E1068" s="129"/>
      <c r="F1068" s="129"/>
      <c r="G1068" s="129"/>
      <c r="H1068" s="129"/>
      <c r="I1068" s="129"/>
      <c r="J1068" s="129"/>
      <c r="K1068" s="129"/>
      <c r="L1068" s="129"/>
      <c r="M1068" s="129"/>
      <c r="N1068" s="129"/>
      <c r="O1068" s="129"/>
      <c r="P1068" s="129"/>
      <c r="Q1068" s="129"/>
      <c r="R1068" s="129"/>
      <c r="S1068" s="129"/>
      <c r="T1068" s="135"/>
      <c r="U1068" s="135"/>
      <c r="V1068" s="135"/>
      <c r="W1068" s="135"/>
      <c r="X1068" s="135"/>
      <c r="Y1068" s="135"/>
      <c r="Z1068" s="135"/>
      <c r="AA1068" s="135"/>
      <c r="AB1068" s="135"/>
      <c r="AC1068" s="135"/>
      <c r="AD1068" s="135"/>
    </row>
    <row r="1069" spans="1:30" s="6" customFormat="1" x14ac:dyDescent="0.3">
      <c r="A1069" s="129"/>
      <c r="B1069" s="129"/>
      <c r="C1069" s="129"/>
      <c r="D1069" s="129"/>
      <c r="E1069" s="129"/>
      <c r="F1069" s="129"/>
      <c r="G1069" s="129"/>
      <c r="H1069" s="129"/>
      <c r="I1069" s="129"/>
      <c r="J1069" s="129"/>
      <c r="K1069" s="129"/>
      <c r="L1069" s="129"/>
      <c r="M1069" s="129"/>
      <c r="N1069" s="129"/>
      <c r="O1069" s="129"/>
      <c r="P1069" s="129"/>
      <c r="Q1069" s="129"/>
      <c r="R1069" s="129"/>
      <c r="S1069" s="129"/>
      <c r="T1069" s="135"/>
      <c r="U1069" s="135"/>
      <c r="V1069" s="135"/>
      <c r="W1069" s="135"/>
      <c r="X1069" s="135"/>
      <c r="Y1069" s="135"/>
      <c r="Z1069" s="135"/>
      <c r="AA1069" s="135"/>
      <c r="AB1069" s="135"/>
      <c r="AC1069" s="135"/>
      <c r="AD1069" s="135"/>
    </row>
    <row r="1070" spans="1:30" s="6" customFormat="1" x14ac:dyDescent="0.3">
      <c r="A1070" s="129"/>
      <c r="B1070" s="129"/>
      <c r="C1070" s="129"/>
      <c r="D1070" s="129"/>
      <c r="E1070" s="129"/>
      <c r="F1070" s="129"/>
      <c r="G1070" s="129"/>
      <c r="H1070" s="129"/>
      <c r="I1070" s="129"/>
      <c r="J1070" s="129"/>
      <c r="K1070" s="129"/>
      <c r="L1070" s="129"/>
      <c r="M1070" s="129"/>
      <c r="N1070" s="129"/>
      <c r="O1070" s="129"/>
      <c r="P1070" s="129"/>
      <c r="Q1070" s="129"/>
      <c r="R1070" s="129"/>
      <c r="S1070" s="129"/>
      <c r="T1070" s="135"/>
      <c r="U1070" s="135"/>
      <c r="V1070" s="135"/>
      <c r="W1070" s="135"/>
      <c r="X1070" s="135"/>
      <c r="Y1070" s="135"/>
      <c r="Z1070" s="135"/>
      <c r="AA1070" s="135"/>
      <c r="AB1070" s="135"/>
      <c r="AC1070" s="135"/>
      <c r="AD1070" s="135"/>
    </row>
    <row r="1071" spans="1:30" s="6" customFormat="1" x14ac:dyDescent="0.3">
      <c r="A1071" s="129"/>
      <c r="B1071" s="129"/>
      <c r="C1071" s="129"/>
      <c r="D1071" s="129"/>
      <c r="E1071" s="129"/>
      <c r="F1071" s="129"/>
      <c r="G1071" s="129"/>
      <c r="H1071" s="129"/>
      <c r="I1071" s="129"/>
      <c r="J1071" s="129"/>
      <c r="K1071" s="129"/>
      <c r="L1071" s="129"/>
      <c r="M1071" s="129"/>
      <c r="N1071" s="129"/>
      <c r="O1071" s="129"/>
      <c r="P1071" s="129"/>
      <c r="Q1071" s="129"/>
      <c r="R1071" s="129"/>
      <c r="S1071" s="129"/>
      <c r="T1071" s="135"/>
      <c r="U1071" s="135"/>
      <c r="V1071" s="135"/>
      <c r="W1071" s="135"/>
      <c r="X1071" s="135"/>
      <c r="Y1071" s="135"/>
      <c r="Z1071" s="135"/>
      <c r="AA1071" s="135"/>
      <c r="AB1071" s="135"/>
      <c r="AC1071" s="135"/>
      <c r="AD1071" s="135"/>
    </row>
    <row r="1072" spans="1:30" s="6" customFormat="1" x14ac:dyDescent="0.3">
      <c r="A1072" s="129"/>
      <c r="B1072" s="129"/>
      <c r="C1072" s="129"/>
      <c r="D1072" s="129"/>
      <c r="E1072" s="129"/>
      <c r="F1072" s="129"/>
      <c r="G1072" s="129"/>
      <c r="H1072" s="129"/>
      <c r="I1072" s="129"/>
      <c r="J1072" s="129"/>
      <c r="K1072" s="129"/>
      <c r="L1072" s="129"/>
      <c r="M1072" s="129"/>
      <c r="N1072" s="129"/>
      <c r="O1072" s="129"/>
      <c r="P1072" s="129"/>
      <c r="Q1072" s="129"/>
      <c r="R1072" s="129"/>
      <c r="S1072" s="129"/>
      <c r="T1072" s="135"/>
      <c r="U1072" s="135"/>
      <c r="V1072" s="135"/>
      <c r="W1072" s="135"/>
      <c r="X1072" s="135"/>
      <c r="Y1072" s="135"/>
      <c r="Z1072" s="135"/>
      <c r="AA1072" s="135"/>
      <c r="AB1072" s="135"/>
      <c r="AC1072" s="135"/>
      <c r="AD1072" s="135"/>
    </row>
    <row r="1073" spans="1:30" s="6" customFormat="1" x14ac:dyDescent="0.3">
      <c r="A1073" s="129"/>
      <c r="B1073" s="129"/>
      <c r="C1073" s="129"/>
      <c r="D1073" s="129"/>
      <c r="E1073" s="129"/>
      <c r="F1073" s="129"/>
      <c r="G1073" s="129"/>
      <c r="H1073" s="129"/>
      <c r="I1073" s="129"/>
      <c r="J1073" s="129"/>
      <c r="K1073" s="129"/>
      <c r="L1073" s="129"/>
      <c r="M1073" s="129"/>
      <c r="N1073" s="129"/>
      <c r="O1073" s="129"/>
      <c r="P1073" s="129"/>
      <c r="Q1073" s="129"/>
      <c r="R1073" s="129"/>
      <c r="S1073" s="129"/>
      <c r="T1073" s="135"/>
      <c r="U1073" s="135"/>
      <c r="V1073" s="135"/>
      <c r="W1073" s="135"/>
      <c r="X1073" s="135"/>
      <c r="Y1073" s="135"/>
      <c r="Z1073" s="135"/>
      <c r="AA1073" s="135"/>
      <c r="AB1073" s="135"/>
      <c r="AC1073" s="135"/>
      <c r="AD1073" s="135"/>
    </row>
    <row r="1074" spans="1:30" s="6" customFormat="1" x14ac:dyDescent="0.3">
      <c r="A1074" s="129"/>
      <c r="B1074" s="129"/>
      <c r="C1074" s="129"/>
      <c r="D1074" s="129"/>
      <c r="E1074" s="129"/>
      <c r="F1074" s="129"/>
      <c r="G1074" s="129"/>
      <c r="H1074" s="129"/>
      <c r="I1074" s="129"/>
      <c r="J1074" s="129"/>
      <c r="K1074" s="129"/>
      <c r="L1074" s="129"/>
      <c r="M1074" s="129"/>
      <c r="N1074" s="129"/>
      <c r="O1074" s="129"/>
      <c r="P1074" s="129"/>
      <c r="Q1074" s="129"/>
      <c r="R1074" s="129"/>
      <c r="S1074" s="129"/>
      <c r="T1074" s="135"/>
      <c r="U1074" s="135"/>
      <c r="V1074" s="135"/>
      <c r="W1074" s="135"/>
      <c r="X1074" s="135"/>
      <c r="Y1074" s="135"/>
      <c r="Z1074" s="135"/>
      <c r="AA1074" s="135"/>
      <c r="AB1074" s="135"/>
      <c r="AC1074" s="135"/>
      <c r="AD1074" s="135"/>
    </row>
    <row r="1075" spans="1:30" s="6" customFormat="1" x14ac:dyDescent="0.3">
      <c r="A1075" s="129"/>
      <c r="B1075" s="129"/>
      <c r="C1075" s="129"/>
      <c r="D1075" s="129"/>
      <c r="E1075" s="129"/>
      <c r="F1075" s="129"/>
      <c r="G1075" s="129"/>
      <c r="H1075" s="129"/>
      <c r="I1075" s="129"/>
      <c r="J1075" s="129"/>
      <c r="K1075" s="129"/>
      <c r="L1075" s="129"/>
      <c r="M1075" s="129"/>
      <c r="N1075" s="129"/>
      <c r="O1075" s="129"/>
      <c r="P1075" s="129"/>
      <c r="Q1075" s="129"/>
      <c r="R1075" s="129"/>
      <c r="S1075" s="129"/>
      <c r="T1075" s="135"/>
      <c r="U1075" s="135"/>
      <c r="V1075" s="135"/>
      <c r="W1075" s="135"/>
      <c r="X1075" s="135"/>
      <c r="Y1075" s="135"/>
      <c r="Z1075" s="135"/>
      <c r="AA1075" s="135"/>
      <c r="AB1075" s="135"/>
      <c r="AC1075" s="135"/>
      <c r="AD1075" s="135"/>
    </row>
    <row r="1076" spans="1:30" s="6" customFormat="1" x14ac:dyDescent="0.3">
      <c r="A1076" s="129"/>
      <c r="B1076" s="129"/>
      <c r="C1076" s="129"/>
      <c r="D1076" s="129"/>
      <c r="E1076" s="129"/>
      <c r="F1076" s="129"/>
      <c r="G1076" s="129"/>
      <c r="H1076" s="129"/>
      <c r="I1076" s="129"/>
      <c r="J1076" s="129"/>
      <c r="K1076" s="129"/>
      <c r="L1076" s="129"/>
      <c r="M1076" s="129"/>
      <c r="N1076" s="129"/>
      <c r="O1076" s="129"/>
      <c r="P1076" s="129"/>
      <c r="Q1076" s="129"/>
      <c r="R1076" s="129"/>
      <c r="S1076" s="129"/>
      <c r="T1076" s="135"/>
      <c r="U1076" s="135"/>
      <c r="V1076" s="135"/>
      <c r="W1076" s="135"/>
      <c r="X1076" s="135"/>
      <c r="Y1076" s="135"/>
      <c r="Z1076" s="135"/>
      <c r="AA1076" s="135"/>
      <c r="AB1076" s="135"/>
      <c r="AC1076" s="135"/>
      <c r="AD1076" s="135"/>
    </row>
    <row r="1077" spans="1:30" s="6" customFormat="1" x14ac:dyDescent="0.3">
      <c r="A1077" s="129"/>
      <c r="B1077" s="129"/>
      <c r="C1077" s="129"/>
      <c r="D1077" s="129"/>
      <c r="E1077" s="129"/>
      <c r="F1077" s="129"/>
      <c r="G1077" s="129"/>
      <c r="H1077" s="129"/>
      <c r="I1077" s="129"/>
      <c r="J1077" s="129"/>
      <c r="K1077" s="129"/>
      <c r="L1077" s="129"/>
      <c r="M1077" s="129"/>
      <c r="N1077" s="129"/>
      <c r="O1077" s="129"/>
      <c r="P1077" s="129"/>
      <c r="Q1077" s="129"/>
      <c r="R1077" s="129"/>
      <c r="S1077" s="129"/>
      <c r="T1077" s="135"/>
      <c r="U1077" s="135"/>
      <c r="V1077" s="135"/>
      <c r="W1077" s="135"/>
      <c r="X1077" s="135"/>
      <c r="Y1077" s="135"/>
      <c r="Z1077" s="135"/>
      <c r="AA1077" s="135"/>
      <c r="AB1077" s="135"/>
      <c r="AC1077" s="135"/>
      <c r="AD1077" s="135"/>
    </row>
    <row r="1078" spans="1:30" s="6" customFormat="1" x14ac:dyDescent="0.3">
      <c r="A1078" s="129"/>
      <c r="B1078" s="129"/>
      <c r="C1078" s="129"/>
      <c r="D1078" s="129"/>
      <c r="E1078" s="129"/>
      <c r="F1078" s="129"/>
      <c r="G1078" s="129"/>
      <c r="H1078" s="129"/>
      <c r="I1078" s="129"/>
      <c r="J1078" s="129"/>
      <c r="K1078" s="129"/>
      <c r="L1078" s="129"/>
      <c r="M1078" s="129"/>
      <c r="N1078" s="129"/>
      <c r="O1078" s="129"/>
      <c r="P1078" s="129"/>
      <c r="Q1078" s="129"/>
      <c r="R1078" s="129"/>
      <c r="S1078" s="129"/>
      <c r="T1078" s="135"/>
      <c r="U1078" s="135"/>
      <c r="V1078" s="135"/>
      <c r="W1078" s="135"/>
      <c r="X1078" s="135"/>
      <c r="Y1078" s="135"/>
      <c r="Z1078" s="135"/>
      <c r="AA1078" s="135"/>
      <c r="AB1078" s="135"/>
      <c r="AC1078" s="135"/>
      <c r="AD1078" s="135"/>
    </row>
    <row r="1079" spans="1:30" s="6" customFormat="1" x14ac:dyDescent="0.3">
      <c r="A1079" s="129"/>
      <c r="B1079" s="129"/>
      <c r="C1079" s="129"/>
      <c r="D1079" s="129"/>
      <c r="E1079" s="129"/>
      <c r="F1079" s="129"/>
      <c r="G1079" s="129"/>
      <c r="H1079" s="129"/>
      <c r="I1079" s="129"/>
      <c r="J1079" s="129"/>
      <c r="K1079" s="129"/>
      <c r="L1079" s="129"/>
      <c r="M1079" s="129"/>
      <c r="N1079" s="129"/>
      <c r="O1079" s="129"/>
      <c r="P1079" s="129"/>
      <c r="Q1079" s="129"/>
      <c r="R1079" s="129"/>
      <c r="S1079" s="129"/>
      <c r="T1079" s="135"/>
      <c r="U1079" s="135"/>
      <c r="V1079" s="135"/>
      <c r="W1079" s="135"/>
      <c r="X1079" s="135"/>
      <c r="Y1079" s="135"/>
      <c r="Z1079" s="135"/>
      <c r="AA1079" s="135"/>
      <c r="AB1079" s="135"/>
      <c r="AC1079" s="135"/>
      <c r="AD1079" s="135"/>
    </row>
    <row r="1080" spans="1:30" s="6" customFormat="1" x14ac:dyDescent="0.3">
      <c r="A1080" s="129"/>
      <c r="B1080" s="129"/>
      <c r="C1080" s="129"/>
      <c r="D1080" s="129"/>
      <c r="E1080" s="129"/>
      <c r="F1080" s="129"/>
      <c r="G1080" s="129"/>
      <c r="H1080" s="129"/>
      <c r="I1080" s="129"/>
      <c r="J1080" s="129"/>
      <c r="K1080" s="129"/>
      <c r="L1080" s="129"/>
      <c r="M1080" s="129"/>
      <c r="N1080" s="129"/>
      <c r="O1080" s="129"/>
      <c r="P1080" s="129"/>
      <c r="Q1080" s="129"/>
      <c r="R1080" s="129"/>
      <c r="S1080" s="129"/>
      <c r="T1080" s="135"/>
      <c r="U1080" s="135"/>
      <c r="V1080" s="135"/>
      <c r="W1080" s="135"/>
      <c r="X1080" s="135"/>
      <c r="Y1080" s="135"/>
      <c r="Z1080" s="135"/>
      <c r="AA1080" s="135"/>
      <c r="AB1080" s="135"/>
      <c r="AC1080" s="135"/>
      <c r="AD1080" s="135"/>
    </row>
    <row r="1081" spans="1:30" s="6" customFormat="1" x14ac:dyDescent="0.3">
      <c r="A1081" s="129"/>
      <c r="B1081" s="129"/>
      <c r="C1081" s="129"/>
      <c r="D1081" s="129"/>
      <c r="E1081" s="129"/>
      <c r="F1081" s="129"/>
      <c r="G1081" s="129"/>
      <c r="H1081" s="129"/>
      <c r="I1081" s="129"/>
      <c r="J1081" s="129"/>
      <c r="K1081" s="129"/>
      <c r="L1081" s="129"/>
      <c r="M1081" s="129"/>
      <c r="N1081" s="129"/>
      <c r="O1081" s="129"/>
      <c r="P1081" s="129"/>
      <c r="Q1081" s="129"/>
      <c r="R1081" s="129"/>
      <c r="S1081" s="129"/>
      <c r="T1081" s="135"/>
      <c r="U1081" s="135"/>
      <c r="V1081" s="135"/>
      <c r="W1081" s="135"/>
      <c r="X1081" s="135"/>
      <c r="Y1081" s="135"/>
      <c r="Z1081" s="135"/>
      <c r="AA1081" s="135"/>
      <c r="AB1081" s="135"/>
      <c r="AC1081" s="135"/>
      <c r="AD1081" s="135"/>
    </row>
    <row r="1082" spans="1:30" s="6" customFormat="1" x14ac:dyDescent="0.3">
      <c r="A1082" s="129"/>
      <c r="B1082" s="129"/>
      <c r="C1082" s="129"/>
      <c r="D1082" s="129"/>
      <c r="E1082" s="129"/>
      <c r="F1082" s="129"/>
      <c r="G1082" s="129"/>
      <c r="H1082" s="129"/>
      <c r="I1082" s="129"/>
      <c r="J1082" s="129"/>
      <c r="K1082" s="129"/>
      <c r="L1082" s="129"/>
      <c r="M1082" s="129"/>
      <c r="N1082" s="129"/>
      <c r="O1082" s="129"/>
      <c r="P1082" s="129"/>
      <c r="Q1082" s="129"/>
      <c r="R1082" s="129"/>
      <c r="S1082" s="129"/>
      <c r="T1082" s="135"/>
      <c r="U1082" s="135"/>
      <c r="V1082" s="135"/>
      <c r="W1082" s="135"/>
      <c r="X1082" s="135"/>
      <c r="Y1082" s="135"/>
      <c r="Z1082" s="135"/>
      <c r="AA1082" s="135"/>
      <c r="AB1082" s="135"/>
      <c r="AC1082" s="135"/>
      <c r="AD1082" s="135"/>
    </row>
    <row r="1083" spans="1:30" s="6" customFormat="1" x14ac:dyDescent="0.3">
      <c r="A1083" s="129"/>
      <c r="B1083" s="129"/>
      <c r="C1083" s="129"/>
      <c r="D1083" s="129"/>
      <c r="E1083" s="129"/>
      <c r="F1083" s="129"/>
      <c r="G1083" s="129"/>
      <c r="H1083" s="129"/>
      <c r="I1083" s="129"/>
      <c r="J1083" s="129"/>
      <c r="K1083" s="129"/>
      <c r="L1083" s="129"/>
      <c r="M1083" s="129"/>
      <c r="N1083" s="129"/>
      <c r="O1083" s="129"/>
      <c r="P1083" s="129"/>
      <c r="Q1083" s="129"/>
      <c r="R1083" s="129"/>
      <c r="S1083" s="129"/>
      <c r="T1083" s="135"/>
      <c r="U1083" s="135"/>
      <c r="V1083" s="135"/>
      <c r="W1083" s="135"/>
      <c r="X1083" s="135"/>
      <c r="Y1083" s="135"/>
      <c r="Z1083" s="135"/>
      <c r="AA1083" s="135"/>
      <c r="AB1083" s="135"/>
      <c r="AC1083" s="135"/>
      <c r="AD1083" s="135"/>
    </row>
    <row r="1084" spans="1:30" s="6" customFormat="1" x14ac:dyDescent="0.3">
      <c r="A1084" s="129"/>
      <c r="B1084" s="129"/>
      <c r="C1084" s="129"/>
      <c r="D1084" s="129"/>
      <c r="E1084" s="129"/>
      <c r="F1084" s="129"/>
      <c r="G1084" s="129"/>
      <c r="H1084" s="129"/>
      <c r="I1084" s="129"/>
      <c r="J1084" s="129"/>
      <c r="K1084" s="129"/>
      <c r="L1084" s="129"/>
      <c r="M1084" s="129"/>
      <c r="N1084" s="129"/>
      <c r="O1084" s="129"/>
      <c r="P1084" s="129"/>
      <c r="Q1084" s="129"/>
      <c r="R1084" s="129"/>
      <c r="S1084" s="129"/>
      <c r="T1084" s="135"/>
      <c r="U1084" s="135"/>
      <c r="V1084" s="135"/>
      <c r="W1084" s="135"/>
      <c r="X1084" s="135"/>
      <c r="Y1084" s="135"/>
      <c r="Z1084" s="135"/>
      <c r="AA1084" s="135"/>
      <c r="AB1084" s="135"/>
      <c r="AC1084" s="135"/>
      <c r="AD1084" s="135"/>
    </row>
    <row r="1085" spans="1:30" s="6" customFormat="1" x14ac:dyDescent="0.3">
      <c r="A1085" s="129"/>
      <c r="B1085" s="129"/>
      <c r="C1085" s="129"/>
      <c r="D1085" s="129"/>
      <c r="E1085" s="129"/>
      <c r="F1085" s="129"/>
      <c r="G1085" s="129"/>
      <c r="H1085" s="129"/>
      <c r="I1085" s="129"/>
      <c r="J1085" s="129"/>
      <c r="K1085" s="129"/>
      <c r="L1085" s="129"/>
      <c r="M1085" s="129"/>
      <c r="N1085" s="129"/>
      <c r="O1085" s="129"/>
      <c r="P1085" s="129"/>
      <c r="Q1085" s="129"/>
      <c r="R1085" s="129"/>
      <c r="S1085" s="129"/>
      <c r="T1085" s="135"/>
      <c r="U1085" s="135"/>
      <c r="V1085" s="135"/>
      <c r="W1085" s="135"/>
      <c r="X1085" s="135"/>
      <c r="Y1085" s="135"/>
      <c r="Z1085" s="135"/>
      <c r="AA1085" s="135"/>
      <c r="AB1085" s="135"/>
      <c r="AC1085" s="135"/>
      <c r="AD1085" s="135"/>
    </row>
    <row r="1086" spans="1:30" s="6" customFormat="1" x14ac:dyDescent="0.3">
      <c r="A1086" s="129"/>
      <c r="B1086" s="129"/>
      <c r="C1086" s="129"/>
      <c r="D1086" s="129"/>
      <c r="E1086" s="129"/>
      <c r="F1086" s="129"/>
      <c r="G1086" s="129"/>
      <c r="H1086" s="129"/>
      <c r="I1086" s="129"/>
      <c r="J1086" s="129"/>
      <c r="K1086" s="129"/>
      <c r="L1086" s="129"/>
      <c r="M1086" s="129"/>
      <c r="N1086" s="129"/>
      <c r="O1086" s="129"/>
      <c r="P1086" s="129"/>
      <c r="Q1086" s="129"/>
      <c r="R1086" s="129"/>
      <c r="S1086" s="129"/>
      <c r="T1086" s="135"/>
      <c r="U1086" s="135"/>
      <c r="V1086" s="135"/>
      <c r="W1086" s="135"/>
      <c r="X1086" s="135"/>
      <c r="Y1086" s="135"/>
      <c r="Z1086" s="135"/>
      <c r="AA1086" s="135"/>
      <c r="AB1086" s="135"/>
      <c r="AC1086" s="135"/>
      <c r="AD1086" s="135"/>
    </row>
    <row r="1087" spans="1:30" s="6" customFormat="1" x14ac:dyDescent="0.3">
      <c r="A1087" s="129"/>
      <c r="B1087" s="129"/>
      <c r="C1087" s="129"/>
      <c r="D1087" s="129"/>
      <c r="E1087" s="129"/>
      <c r="F1087" s="129"/>
      <c r="G1087" s="129"/>
      <c r="H1087" s="129"/>
      <c r="I1087" s="129"/>
      <c r="J1087" s="129"/>
      <c r="K1087" s="129"/>
      <c r="L1087" s="129"/>
      <c r="M1087" s="129"/>
      <c r="N1087" s="129"/>
      <c r="O1087" s="129"/>
      <c r="P1087" s="129"/>
      <c r="Q1087" s="129"/>
      <c r="R1087" s="129"/>
      <c r="S1087" s="129"/>
      <c r="T1087" s="135"/>
      <c r="U1087" s="135"/>
      <c r="V1087" s="135"/>
      <c r="W1087" s="135"/>
      <c r="X1087" s="135"/>
      <c r="Y1087" s="135"/>
      <c r="Z1087" s="135"/>
      <c r="AA1087" s="135"/>
      <c r="AB1087" s="135"/>
      <c r="AC1087" s="135"/>
      <c r="AD1087" s="135"/>
    </row>
    <row r="1088" spans="1:30" s="6" customFormat="1" x14ac:dyDescent="0.3">
      <c r="A1088" s="129"/>
      <c r="B1088" s="129"/>
      <c r="C1088" s="129"/>
      <c r="D1088" s="129"/>
      <c r="E1088" s="129"/>
      <c r="F1088" s="129"/>
      <c r="G1088" s="129"/>
      <c r="H1088" s="129"/>
      <c r="I1088" s="129"/>
      <c r="J1088" s="129"/>
      <c r="K1088" s="129"/>
      <c r="L1088" s="129"/>
      <c r="M1088" s="129"/>
      <c r="N1088" s="129"/>
      <c r="O1088" s="129"/>
      <c r="P1088" s="129"/>
      <c r="Q1088" s="129"/>
      <c r="R1088" s="129"/>
      <c r="S1088" s="129"/>
      <c r="T1088" s="135"/>
      <c r="U1088" s="135"/>
      <c r="V1088" s="135"/>
      <c r="W1088" s="135"/>
      <c r="X1088" s="135"/>
      <c r="Y1088" s="135"/>
      <c r="Z1088" s="135"/>
      <c r="AA1088" s="135"/>
      <c r="AB1088" s="135"/>
      <c r="AC1088" s="135"/>
      <c r="AD1088" s="135"/>
    </row>
    <row r="1089" spans="1:30" s="6" customFormat="1" x14ac:dyDescent="0.3">
      <c r="A1089" s="129"/>
      <c r="B1089" s="129"/>
      <c r="C1089" s="129"/>
      <c r="D1089" s="129"/>
      <c r="E1089" s="129"/>
      <c r="F1089" s="129"/>
      <c r="G1089" s="129"/>
      <c r="H1089" s="129"/>
      <c r="I1089" s="129"/>
      <c r="J1089" s="129"/>
      <c r="K1089" s="129"/>
      <c r="L1089" s="129"/>
      <c r="M1089" s="129"/>
      <c r="N1089" s="129"/>
      <c r="O1089" s="129"/>
      <c r="P1089" s="129"/>
      <c r="Q1089" s="129"/>
      <c r="R1089" s="129"/>
      <c r="S1089" s="129"/>
      <c r="T1089" s="135"/>
      <c r="U1089" s="135"/>
      <c r="V1089" s="135"/>
      <c r="W1089" s="135"/>
      <c r="X1089" s="135"/>
      <c r="Y1089" s="135"/>
      <c r="Z1089" s="135"/>
      <c r="AA1089" s="135"/>
      <c r="AB1089" s="135"/>
      <c r="AC1089" s="135"/>
      <c r="AD1089" s="135"/>
    </row>
    <row r="1090" spans="1:30" s="6" customFormat="1" x14ac:dyDescent="0.3">
      <c r="A1090" s="129"/>
      <c r="B1090" s="129"/>
      <c r="C1090" s="129"/>
      <c r="D1090" s="129"/>
      <c r="E1090" s="129"/>
      <c r="F1090" s="129"/>
      <c r="G1090" s="129"/>
      <c r="H1090" s="129"/>
      <c r="I1090" s="129"/>
      <c r="J1090" s="129"/>
      <c r="K1090" s="129"/>
      <c r="L1090" s="129"/>
      <c r="M1090" s="129"/>
      <c r="N1090" s="129"/>
      <c r="O1090" s="129"/>
      <c r="P1090" s="129"/>
      <c r="Q1090" s="129"/>
      <c r="R1090" s="129"/>
      <c r="S1090" s="129"/>
      <c r="T1090" s="135"/>
      <c r="U1090" s="135"/>
      <c r="V1090" s="135"/>
      <c r="W1090" s="135"/>
      <c r="X1090" s="135"/>
      <c r="Y1090" s="135"/>
      <c r="Z1090" s="135"/>
      <c r="AA1090" s="135"/>
      <c r="AB1090" s="135"/>
      <c r="AC1090" s="135"/>
      <c r="AD1090" s="135"/>
    </row>
    <row r="1091" spans="1:30" s="6" customFormat="1" x14ac:dyDescent="0.3">
      <c r="A1091" s="129"/>
      <c r="B1091" s="129"/>
      <c r="C1091" s="129"/>
      <c r="D1091" s="129"/>
      <c r="E1091" s="129"/>
      <c r="F1091" s="129"/>
      <c r="G1091" s="129"/>
      <c r="H1091" s="129"/>
      <c r="I1091" s="129"/>
      <c r="J1091" s="129"/>
      <c r="K1091" s="129"/>
      <c r="L1091" s="129"/>
      <c r="M1091" s="129"/>
      <c r="N1091" s="129"/>
      <c r="O1091" s="129"/>
      <c r="P1091" s="129"/>
      <c r="Q1091" s="129"/>
      <c r="R1091" s="129"/>
      <c r="S1091" s="129"/>
      <c r="T1091" s="135"/>
      <c r="U1091" s="135"/>
      <c r="V1091" s="135"/>
      <c r="W1091" s="135"/>
      <c r="X1091" s="135"/>
      <c r="Y1091" s="135"/>
      <c r="Z1091" s="135"/>
      <c r="AA1091" s="135"/>
      <c r="AB1091" s="135"/>
      <c r="AC1091" s="135"/>
      <c r="AD1091" s="135"/>
    </row>
    <row r="1092" spans="1:30" s="6" customFormat="1" x14ac:dyDescent="0.3">
      <c r="A1092" s="129"/>
      <c r="B1092" s="129"/>
      <c r="C1092" s="129"/>
      <c r="D1092" s="129"/>
      <c r="E1092" s="129"/>
      <c r="F1092" s="129"/>
      <c r="G1092" s="129"/>
      <c r="H1092" s="129"/>
      <c r="I1092" s="129"/>
      <c r="J1092" s="129"/>
      <c r="K1092" s="129"/>
      <c r="L1092" s="129"/>
      <c r="M1092" s="129"/>
      <c r="N1092" s="129"/>
      <c r="O1092" s="129"/>
      <c r="P1092" s="129"/>
      <c r="Q1092" s="129"/>
      <c r="R1092" s="129"/>
      <c r="S1092" s="129"/>
      <c r="T1092" s="135"/>
      <c r="U1092" s="135"/>
      <c r="V1092" s="135"/>
      <c r="W1092" s="135"/>
      <c r="X1092" s="135"/>
      <c r="Y1092" s="135"/>
      <c r="Z1092" s="135"/>
      <c r="AA1092" s="135"/>
      <c r="AB1092" s="135"/>
      <c r="AC1092" s="135"/>
      <c r="AD1092" s="135"/>
    </row>
    <row r="1093" spans="1:30" s="6" customFormat="1" x14ac:dyDescent="0.3">
      <c r="A1093" s="129"/>
      <c r="B1093" s="129"/>
      <c r="C1093" s="129"/>
      <c r="D1093" s="129"/>
      <c r="E1093" s="129"/>
      <c r="F1093" s="129"/>
      <c r="G1093" s="129"/>
      <c r="H1093" s="129"/>
      <c r="I1093" s="129"/>
      <c r="J1093" s="129"/>
      <c r="K1093" s="129"/>
      <c r="L1093" s="129"/>
      <c r="M1093" s="129"/>
      <c r="N1093" s="129"/>
      <c r="O1093" s="129"/>
      <c r="P1093" s="129"/>
      <c r="Q1093" s="129"/>
      <c r="R1093" s="129"/>
      <c r="S1093" s="129"/>
      <c r="T1093" s="135"/>
      <c r="U1093" s="135"/>
      <c r="V1093" s="135"/>
      <c r="W1093" s="135"/>
      <c r="X1093" s="135"/>
      <c r="Y1093" s="135"/>
      <c r="Z1093" s="135"/>
      <c r="AA1093" s="135"/>
      <c r="AB1093" s="135"/>
      <c r="AC1093" s="135"/>
      <c r="AD1093" s="135"/>
    </row>
    <row r="1094" spans="1:30" s="6" customFormat="1" x14ac:dyDescent="0.3">
      <c r="A1094" s="129"/>
      <c r="B1094" s="129"/>
      <c r="C1094" s="129"/>
      <c r="D1094" s="129"/>
      <c r="E1094" s="129"/>
      <c r="F1094" s="129"/>
      <c r="G1094" s="129"/>
      <c r="H1094" s="129"/>
      <c r="I1094" s="129"/>
      <c r="J1094" s="129"/>
      <c r="K1094" s="129"/>
      <c r="L1094" s="129"/>
      <c r="M1094" s="129"/>
      <c r="N1094" s="129"/>
      <c r="O1094" s="129"/>
      <c r="P1094" s="129"/>
      <c r="Q1094" s="129"/>
      <c r="R1094" s="129"/>
      <c r="S1094" s="129"/>
      <c r="T1094" s="135"/>
      <c r="U1094" s="135"/>
      <c r="V1094" s="135"/>
      <c r="W1094" s="135"/>
      <c r="X1094" s="135"/>
      <c r="Y1094" s="135"/>
      <c r="Z1094" s="135"/>
      <c r="AA1094" s="135"/>
      <c r="AB1094" s="135"/>
      <c r="AC1094" s="135"/>
      <c r="AD1094" s="135"/>
    </row>
    <row r="1095" spans="1:30" s="6" customFormat="1" x14ac:dyDescent="0.3">
      <c r="A1095" s="129"/>
      <c r="B1095" s="129"/>
      <c r="C1095" s="129"/>
      <c r="D1095" s="129"/>
      <c r="E1095" s="129"/>
      <c r="F1095" s="129"/>
      <c r="G1095" s="129"/>
      <c r="H1095" s="129"/>
      <c r="I1095" s="129"/>
      <c r="J1095" s="129"/>
      <c r="K1095" s="129"/>
      <c r="L1095" s="129"/>
      <c r="M1095" s="129"/>
      <c r="N1095" s="129"/>
      <c r="O1095" s="129"/>
      <c r="P1095" s="129"/>
      <c r="Q1095" s="129"/>
      <c r="R1095" s="129"/>
      <c r="S1095" s="129"/>
      <c r="T1095" s="135"/>
      <c r="U1095" s="135"/>
      <c r="V1095" s="135"/>
      <c r="W1095" s="135"/>
      <c r="X1095" s="135"/>
      <c r="Y1095" s="135"/>
      <c r="Z1095" s="135"/>
      <c r="AA1095" s="135"/>
      <c r="AB1095" s="135"/>
      <c r="AC1095" s="135"/>
      <c r="AD1095" s="135"/>
    </row>
    <row r="1096" spans="1:30" s="6" customFormat="1" x14ac:dyDescent="0.3">
      <c r="A1096" s="129"/>
      <c r="B1096" s="129"/>
      <c r="C1096" s="129"/>
      <c r="D1096" s="129"/>
      <c r="E1096" s="129"/>
      <c r="F1096" s="129"/>
      <c r="G1096" s="129"/>
      <c r="H1096" s="129"/>
      <c r="I1096" s="129"/>
      <c r="J1096" s="129"/>
      <c r="K1096" s="129"/>
      <c r="L1096" s="129"/>
      <c r="M1096" s="129"/>
      <c r="N1096" s="129"/>
      <c r="O1096" s="129"/>
      <c r="P1096" s="129"/>
      <c r="Q1096" s="129"/>
      <c r="R1096" s="129"/>
      <c r="S1096" s="129"/>
      <c r="T1096" s="135"/>
      <c r="U1096" s="135"/>
      <c r="V1096" s="135"/>
      <c r="W1096" s="135"/>
      <c r="X1096" s="135"/>
      <c r="Y1096" s="135"/>
      <c r="Z1096" s="135"/>
      <c r="AA1096" s="135"/>
      <c r="AB1096" s="135"/>
      <c r="AC1096" s="135"/>
      <c r="AD1096" s="135"/>
    </row>
    <row r="1097" spans="1:30" s="6" customFormat="1" x14ac:dyDescent="0.3">
      <c r="A1097" s="129"/>
      <c r="B1097" s="129"/>
      <c r="C1097" s="129"/>
      <c r="D1097" s="129"/>
      <c r="E1097" s="129"/>
      <c r="F1097" s="129"/>
      <c r="G1097" s="129"/>
      <c r="H1097" s="129"/>
      <c r="I1097" s="129"/>
      <c r="J1097" s="129"/>
      <c r="K1097" s="129"/>
      <c r="L1097" s="129"/>
      <c r="M1097" s="129"/>
      <c r="N1097" s="129"/>
      <c r="O1097" s="129"/>
      <c r="P1097" s="129"/>
      <c r="Q1097" s="129"/>
      <c r="R1097" s="129"/>
      <c r="S1097" s="129"/>
      <c r="T1097" s="135"/>
      <c r="U1097" s="135"/>
      <c r="V1097" s="135"/>
      <c r="W1097" s="135"/>
      <c r="X1097" s="135"/>
      <c r="Y1097" s="135"/>
      <c r="Z1097" s="135"/>
      <c r="AA1097" s="135"/>
      <c r="AB1097" s="135"/>
      <c r="AC1097" s="135"/>
      <c r="AD1097" s="135"/>
    </row>
    <row r="1098" spans="1:30" s="6" customFormat="1" x14ac:dyDescent="0.3">
      <c r="A1098" s="129"/>
      <c r="B1098" s="129"/>
      <c r="C1098" s="129"/>
      <c r="D1098" s="129"/>
      <c r="E1098" s="129"/>
      <c r="F1098" s="129"/>
      <c r="G1098" s="129"/>
      <c r="H1098" s="129"/>
      <c r="I1098" s="129"/>
      <c r="J1098" s="129"/>
      <c r="K1098" s="129"/>
      <c r="L1098" s="129"/>
      <c r="M1098" s="129"/>
      <c r="N1098" s="129"/>
      <c r="O1098" s="129"/>
      <c r="P1098" s="129"/>
      <c r="Q1098" s="129"/>
      <c r="R1098" s="129"/>
      <c r="S1098" s="129"/>
      <c r="T1098" s="135"/>
      <c r="U1098" s="135"/>
      <c r="V1098" s="135"/>
      <c r="W1098" s="135"/>
      <c r="X1098" s="135"/>
      <c r="Y1098" s="135"/>
      <c r="Z1098" s="135"/>
      <c r="AA1098" s="135"/>
      <c r="AB1098" s="135"/>
      <c r="AC1098" s="135"/>
      <c r="AD1098" s="135"/>
    </row>
    <row r="1099" spans="1:30" s="6" customFormat="1" x14ac:dyDescent="0.3">
      <c r="A1099" s="129"/>
      <c r="B1099" s="129"/>
      <c r="C1099" s="129"/>
      <c r="D1099" s="129"/>
      <c r="E1099" s="129"/>
      <c r="F1099" s="129"/>
      <c r="G1099" s="129"/>
      <c r="H1099" s="129"/>
      <c r="I1099" s="129"/>
      <c r="J1099" s="129"/>
      <c r="K1099" s="129"/>
      <c r="L1099" s="129"/>
      <c r="M1099" s="129"/>
      <c r="N1099" s="129"/>
      <c r="O1099" s="129"/>
      <c r="P1099" s="129"/>
      <c r="Q1099" s="129"/>
      <c r="R1099" s="129"/>
      <c r="S1099" s="129"/>
      <c r="T1099" s="135"/>
      <c r="U1099" s="135"/>
      <c r="V1099" s="135"/>
      <c r="W1099" s="135"/>
      <c r="X1099" s="135"/>
      <c r="Y1099" s="135"/>
      <c r="Z1099" s="135"/>
      <c r="AA1099" s="135"/>
      <c r="AB1099" s="135"/>
      <c r="AC1099" s="135"/>
      <c r="AD1099" s="135"/>
    </row>
    <row r="1100" spans="1:30" s="6" customFormat="1" x14ac:dyDescent="0.3">
      <c r="A1100" s="129"/>
      <c r="B1100" s="129"/>
      <c r="C1100" s="129"/>
      <c r="D1100" s="129"/>
      <c r="E1100" s="129"/>
      <c r="F1100" s="129"/>
      <c r="G1100" s="129"/>
      <c r="H1100" s="129"/>
      <c r="I1100" s="129"/>
      <c r="J1100" s="129"/>
      <c r="K1100" s="129"/>
      <c r="L1100" s="129"/>
      <c r="M1100" s="129"/>
      <c r="N1100" s="129"/>
      <c r="O1100" s="129"/>
      <c r="P1100" s="129"/>
      <c r="Q1100" s="129"/>
      <c r="R1100" s="129"/>
      <c r="S1100" s="129"/>
      <c r="T1100" s="135"/>
      <c r="U1100" s="135"/>
      <c r="V1100" s="135"/>
      <c r="W1100" s="135"/>
      <c r="X1100" s="135"/>
      <c r="Y1100" s="135"/>
      <c r="Z1100" s="135"/>
      <c r="AA1100" s="135"/>
      <c r="AB1100" s="135"/>
      <c r="AC1100" s="135"/>
      <c r="AD1100" s="135"/>
    </row>
    <row r="1101" spans="1:30" s="6" customFormat="1" x14ac:dyDescent="0.3">
      <c r="A1101" s="129"/>
      <c r="B1101" s="129"/>
      <c r="C1101" s="129"/>
      <c r="D1101" s="129"/>
      <c r="E1101" s="129"/>
      <c r="F1101" s="129"/>
      <c r="G1101" s="129"/>
      <c r="H1101" s="129"/>
      <c r="I1101" s="129"/>
      <c r="J1101" s="129"/>
      <c r="K1101" s="129"/>
      <c r="L1101" s="129"/>
      <c r="M1101" s="129"/>
      <c r="N1101" s="129"/>
      <c r="O1101" s="129"/>
      <c r="P1101" s="129"/>
      <c r="Q1101" s="129"/>
      <c r="R1101" s="129"/>
      <c r="S1101" s="129"/>
      <c r="T1101" s="135"/>
      <c r="U1101" s="135"/>
      <c r="V1101" s="135"/>
      <c r="W1101" s="135"/>
      <c r="X1101" s="135"/>
      <c r="Y1101" s="135"/>
      <c r="Z1101" s="135"/>
      <c r="AA1101" s="135"/>
      <c r="AB1101" s="135"/>
      <c r="AC1101" s="135"/>
      <c r="AD1101" s="135"/>
    </row>
    <row r="1102" spans="1:30" s="6" customFormat="1" x14ac:dyDescent="0.3">
      <c r="A1102" s="129"/>
      <c r="B1102" s="129"/>
      <c r="C1102" s="129"/>
      <c r="D1102" s="129"/>
      <c r="E1102" s="129"/>
      <c r="F1102" s="129"/>
      <c r="G1102" s="129"/>
      <c r="H1102" s="129"/>
      <c r="I1102" s="129"/>
      <c r="J1102" s="129"/>
      <c r="K1102" s="129"/>
      <c r="L1102" s="129"/>
      <c r="M1102" s="129"/>
      <c r="N1102" s="129"/>
      <c r="O1102" s="129"/>
      <c r="P1102" s="129"/>
      <c r="Q1102" s="129"/>
      <c r="R1102" s="129"/>
      <c r="S1102" s="129"/>
      <c r="T1102" s="135"/>
      <c r="U1102" s="135"/>
      <c r="V1102" s="135"/>
      <c r="W1102" s="135"/>
      <c r="X1102" s="135"/>
      <c r="Y1102" s="135"/>
      <c r="Z1102" s="135"/>
      <c r="AA1102" s="135"/>
      <c r="AB1102" s="135"/>
      <c r="AC1102" s="135"/>
      <c r="AD1102" s="135"/>
    </row>
    <row r="1103" spans="1:30" s="6" customFormat="1" x14ac:dyDescent="0.3">
      <c r="A1103" s="129"/>
      <c r="B1103" s="129"/>
      <c r="C1103" s="129"/>
      <c r="D1103" s="129"/>
      <c r="E1103" s="129"/>
      <c r="F1103" s="129"/>
      <c r="G1103" s="129"/>
      <c r="H1103" s="129"/>
      <c r="I1103" s="129"/>
      <c r="J1103" s="129"/>
      <c r="K1103" s="129"/>
      <c r="L1103" s="129"/>
      <c r="M1103" s="129"/>
      <c r="N1103" s="129"/>
      <c r="O1103" s="129"/>
      <c r="P1103" s="129"/>
      <c r="Q1103" s="129"/>
      <c r="R1103" s="129"/>
      <c r="S1103" s="129"/>
      <c r="T1103" s="135"/>
      <c r="U1103" s="135"/>
      <c r="V1103" s="135"/>
      <c r="W1103" s="135"/>
      <c r="X1103" s="135"/>
      <c r="Y1103" s="135"/>
      <c r="Z1103" s="135"/>
      <c r="AA1103" s="135"/>
      <c r="AB1103" s="135"/>
      <c r="AC1103" s="135"/>
      <c r="AD1103" s="135"/>
    </row>
    <row r="1104" spans="1:30" s="6" customFormat="1" x14ac:dyDescent="0.3">
      <c r="A1104" s="129"/>
      <c r="B1104" s="129"/>
      <c r="C1104" s="129"/>
      <c r="D1104" s="129"/>
      <c r="E1104" s="129"/>
      <c r="F1104" s="129"/>
      <c r="G1104" s="129"/>
      <c r="H1104" s="129"/>
      <c r="I1104" s="129"/>
      <c r="J1104" s="129"/>
      <c r="K1104" s="129"/>
      <c r="L1104" s="129"/>
      <c r="M1104" s="129"/>
      <c r="N1104" s="129"/>
      <c r="O1104" s="129"/>
      <c r="P1104" s="129"/>
      <c r="Q1104" s="129"/>
      <c r="R1104" s="129"/>
      <c r="S1104" s="129"/>
      <c r="T1104" s="135"/>
      <c r="U1104" s="135"/>
      <c r="V1104" s="135"/>
      <c r="W1104" s="135"/>
      <c r="X1104" s="135"/>
      <c r="Y1104" s="135"/>
      <c r="Z1104" s="135"/>
      <c r="AA1104" s="135"/>
      <c r="AB1104" s="135"/>
      <c r="AC1104" s="135"/>
      <c r="AD1104" s="135"/>
    </row>
    <row r="1105" spans="1:30" s="6" customFormat="1" x14ac:dyDescent="0.3">
      <c r="A1105" s="129"/>
      <c r="B1105" s="129"/>
      <c r="C1105" s="129"/>
      <c r="D1105" s="129"/>
      <c r="E1105" s="129"/>
      <c r="F1105" s="129"/>
      <c r="G1105" s="129"/>
      <c r="H1105" s="129"/>
      <c r="I1105" s="129"/>
      <c r="J1105" s="129"/>
      <c r="K1105" s="129"/>
      <c r="L1105" s="129"/>
      <c r="M1105" s="129"/>
      <c r="N1105" s="129"/>
      <c r="O1105" s="129"/>
      <c r="P1105" s="129"/>
      <c r="Q1105" s="129"/>
      <c r="R1105" s="129"/>
      <c r="S1105" s="129"/>
      <c r="T1105" s="135"/>
      <c r="U1105" s="135"/>
      <c r="V1105" s="135"/>
      <c r="W1105" s="135"/>
      <c r="X1105" s="135"/>
      <c r="Y1105" s="135"/>
      <c r="Z1105" s="135"/>
      <c r="AA1105" s="135"/>
      <c r="AB1105" s="135"/>
      <c r="AC1105" s="135"/>
      <c r="AD1105" s="135"/>
    </row>
    <row r="1106" spans="1:30" s="6" customFormat="1" x14ac:dyDescent="0.3">
      <c r="A1106" s="129"/>
      <c r="B1106" s="129"/>
      <c r="C1106" s="129"/>
      <c r="D1106" s="129"/>
      <c r="E1106" s="129"/>
      <c r="F1106" s="129"/>
      <c r="G1106" s="129"/>
      <c r="H1106" s="129"/>
      <c r="I1106" s="129"/>
      <c r="J1106" s="129"/>
      <c r="K1106" s="129"/>
      <c r="L1106" s="129"/>
      <c r="M1106" s="129"/>
      <c r="N1106" s="129"/>
      <c r="O1106" s="129"/>
      <c r="P1106" s="129"/>
      <c r="Q1106" s="129"/>
      <c r="R1106" s="129"/>
      <c r="S1106" s="129"/>
      <c r="T1106" s="135"/>
      <c r="U1106" s="135"/>
      <c r="V1106" s="135"/>
      <c r="W1106" s="135"/>
      <c r="X1106" s="135"/>
      <c r="Y1106" s="135"/>
      <c r="Z1106" s="135"/>
      <c r="AA1106" s="135"/>
      <c r="AB1106" s="135"/>
      <c r="AC1106" s="135"/>
      <c r="AD1106" s="135"/>
    </row>
    <row r="1107" spans="1:30" s="6" customFormat="1" x14ac:dyDescent="0.3">
      <c r="A1107" s="129"/>
      <c r="B1107" s="129"/>
      <c r="C1107" s="129"/>
      <c r="D1107" s="129"/>
      <c r="E1107" s="129"/>
      <c r="F1107" s="129"/>
      <c r="G1107" s="129"/>
      <c r="H1107" s="129"/>
      <c r="I1107" s="129"/>
      <c r="J1107" s="129"/>
      <c r="K1107" s="129"/>
      <c r="L1107" s="129"/>
      <c r="M1107" s="129"/>
      <c r="N1107" s="129"/>
      <c r="O1107" s="129"/>
      <c r="P1107" s="129"/>
      <c r="Q1107" s="129"/>
      <c r="R1107" s="129"/>
      <c r="S1107" s="129"/>
      <c r="T1107" s="135"/>
      <c r="U1107" s="135"/>
      <c r="V1107" s="135"/>
      <c r="W1107" s="135"/>
      <c r="X1107" s="135"/>
      <c r="Y1107" s="135"/>
      <c r="Z1107" s="135"/>
      <c r="AA1107" s="135"/>
      <c r="AB1107" s="135"/>
      <c r="AC1107" s="135"/>
      <c r="AD1107" s="135"/>
    </row>
    <row r="1108" spans="1:30" s="6" customFormat="1" x14ac:dyDescent="0.3">
      <c r="A1108" s="129"/>
      <c r="B1108" s="129"/>
      <c r="C1108" s="129"/>
      <c r="D1108" s="129"/>
      <c r="E1108" s="129"/>
      <c r="F1108" s="129"/>
      <c r="G1108" s="129"/>
      <c r="H1108" s="129"/>
      <c r="I1108" s="129"/>
      <c r="J1108" s="129"/>
      <c r="K1108" s="129"/>
      <c r="L1108" s="129"/>
      <c r="M1108" s="129"/>
      <c r="N1108" s="129"/>
      <c r="O1108" s="129"/>
      <c r="P1108" s="129"/>
      <c r="Q1108" s="129"/>
      <c r="R1108" s="129"/>
      <c r="S1108" s="129"/>
      <c r="T1108" s="135"/>
      <c r="U1108" s="135"/>
      <c r="V1108" s="135"/>
      <c r="W1108" s="135"/>
      <c r="X1108" s="135"/>
      <c r="Y1108" s="135"/>
      <c r="Z1108" s="135"/>
      <c r="AA1108" s="135"/>
      <c r="AB1108" s="135"/>
      <c r="AC1108" s="135"/>
      <c r="AD1108" s="135"/>
    </row>
    <row r="1109" spans="1:30" s="6" customFormat="1" x14ac:dyDescent="0.3">
      <c r="A1109" s="129"/>
      <c r="B1109" s="129"/>
      <c r="C1109" s="129"/>
      <c r="D1109" s="129"/>
      <c r="E1109" s="129"/>
      <c r="F1109" s="129"/>
      <c r="G1109" s="129"/>
      <c r="H1109" s="129"/>
      <c r="I1109" s="129"/>
      <c r="J1109" s="129"/>
      <c r="K1109" s="129"/>
      <c r="L1109" s="129"/>
      <c r="M1109" s="129"/>
      <c r="N1109" s="129"/>
      <c r="O1109" s="129"/>
      <c r="P1109" s="129"/>
      <c r="Q1109" s="129"/>
      <c r="R1109" s="129"/>
      <c r="S1109" s="129"/>
      <c r="T1109" s="135"/>
      <c r="U1109" s="135"/>
      <c r="V1109" s="135"/>
      <c r="W1109" s="135"/>
      <c r="X1109" s="135"/>
      <c r="Y1109" s="135"/>
      <c r="Z1109" s="135"/>
      <c r="AA1109" s="135"/>
      <c r="AB1109" s="135"/>
      <c r="AC1109" s="135"/>
      <c r="AD1109" s="135"/>
    </row>
    <row r="1110" spans="1:30" s="6" customFormat="1" x14ac:dyDescent="0.3">
      <c r="A1110" s="129"/>
      <c r="B1110" s="129"/>
      <c r="C1110" s="129"/>
      <c r="D1110" s="129"/>
      <c r="E1110" s="129"/>
      <c r="F1110" s="129"/>
      <c r="G1110" s="129"/>
      <c r="H1110" s="129"/>
      <c r="I1110" s="129"/>
      <c r="J1110" s="129"/>
      <c r="K1110" s="129"/>
      <c r="L1110" s="129"/>
      <c r="M1110" s="129"/>
      <c r="N1110" s="129"/>
      <c r="O1110" s="129"/>
      <c r="P1110" s="129"/>
      <c r="Q1110" s="129"/>
      <c r="R1110" s="129"/>
      <c r="S1110" s="129"/>
      <c r="T1110" s="135"/>
      <c r="U1110" s="135"/>
      <c r="V1110" s="135"/>
      <c r="W1110" s="135"/>
      <c r="X1110" s="135"/>
      <c r="Y1110" s="135"/>
      <c r="Z1110" s="135"/>
      <c r="AA1110" s="135"/>
      <c r="AB1110" s="135"/>
      <c r="AC1110" s="135"/>
      <c r="AD1110" s="135"/>
    </row>
  </sheetData>
  <mergeCells count="50">
    <mergeCell ref="AE36:AE38"/>
    <mergeCell ref="F135:AC135"/>
    <mergeCell ref="U13:U15"/>
    <mergeCell ref="J14:S15"/>
    <mergeCell ref="T13:T15"/>
    <mergeCell ref="T51:T52"/>
    <mergeCell ref="U51:U52"/>
    <mergeCell ref="T65:T66"/>
    <mergeCell ref="U38:U39"/>
    <mergeCell ref="T107:T109"/>
    <mergeCell ref="E133:V133"/>
    <mergeCell ref="X133:AC133"/>
    <mergeCell ref="T57:T59"/>
    <mergeCell ref="U107:U109"/>
    <mergeCell ref="U65:U66"/>
    <mergeCell ref="T38:T39"/>
    <mergeCell ref="C134:D134"/>
    <mergeCell ref="T128:T129"/>
    <mergeCell ref="T111:T113"/>
    <mergeCell ref="U111:U113"/>
    <mergeCell ref="T31:T33"/>
    <mergeCell ref="U31:U33"/>
    <mergeCell ref="T120:T122"/>
    <mergeCell ref="U120:U122"/>
    <mergeCell ref="T85:T86"/>
    <mergeCell ref="T88:T89"/>
    <mergeCell ref="U85:U86"/>
    <mergeCell ref="U88:U89"/>
    <mergeCell ref="T117:T118"/>
    <mergeCell ref="U117:U118"/>
    <mergeCell ref="C13:S13"/>
    <mergeCell ref="C14:E15"/>
    <mergeCell ref="T101:T104"/>
    <mergeCell ref="U101:U104"/>
    <mergeCell ref="Y5:AD5"/>
    <mergeCell ref="AC13:AD14"/>
    <mergeCell ref="F14:G15"/>
    <mergeCell ref="V13:AB14"/>
    <mergeCell ref="H14:I15"/>
    <mergeCell ref="T81:T83"/>
    <mergeCell ref="U81:U83"/>
    <mergeCell ref="T91:T92"/>
    <mergeCell ref="U91:U92"/>
    <mergeCell ref="Y1:AD4"/>
    <mergeCell ref="A7:AD7"/>
    <mergeCell ref="A8:AD8"/>
    <mergeCell ref="A9:AD9"/>
    <mergeCell ref="C11:T11"/>
    <mergeCell ref="C10:T10"/>
    <mergeCell ref="Y6:AD6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1" fitToHeight="0" orientation="landscape" useFirstPageNumber="1" r:id="rId1"/>
  <headerFooter differentFirst="1">
    <oddHeader>&amp;C&amp;P</oddHeader>
  </headerFooter>
  <rowBreaks count="1" manualBreakCount="1">
    <brk id="116" min="2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"/>
  <sheetViews>
    <sheetView workbookViewId="0">
      <selection activeCell="B4" sqref="B4:S4"/>
    </sheetView>
  </sheetViews>
  <sheetFormatPr defaultRowHeight="14.4" x14ac:dyDescent="0.3"/>
  <sheetData>
    <row r="4" spans="2:19" ht="78" customHeight="1" x14ac:dyDescent="0.45">
      <c r="B4" s="173" t="s">
        <v>120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</row>
  </sheetData>
  <mergeCells count="1">
    <mergeCell ref="B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ОБАС </vt:lpstr>
      <vt:lpstr>Лист1</vt:lpstr>
      <vt:lpstr>'ОБАС '!_Hlk211327508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2025-12-25T06:11:39Z</cp:lastPrinted>
  <dcterms:created xsi:type="dcterms:W3CDTF">2011-12-09T07:36:49Z</dcterms:created>
  <dcterms:modified xsi:type="dcterms:W3CDTF">2025-12-30T11:41:22Z</dcterms:modified>
</cp:coreProperties>
</file>